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15"/>
  </bookViews>
  <sheets>
    <sheet name="2004 Receipts" sheetId="1" r:id="rId1"/>
    <sheet name="2005 Receipts" sheetId="2" r:id="rId2"/>
    <sheet name="2006 Receipts" sheetId="3" r:id="rId3"/>
    <sheet name="2007 RECEIPTS" sheetId="4" r:id="rId4"/>
    <sheet name="2008 Receipts" sheetId="5" r:id="rId5"/>
    <sheet name="2004 Disbursements" sheetId="6" r:id="rId6"/>
    <sheet name="2005 Disbursements" sheetId="7" r:id="rId7"/>
    <sheet name="2006 Disbursements" sheetId="8" r:id="rId8"/>
    <sheet name="2007 Disbursements" sheetId="9" r:id="rId9"/>
    <sheet name="2008 Disbursements" sheetId="10" r:id="rId10"/>
    <sheet name="Actual 08-04 R &amp; D" sheetId="11" r:id="rId11"/>
    <sheet name="Smoothed 08-04 R&amp;D" sheetId="12" r:id="rId12"/>
    <sheet name="Actual 5 yr Trends 08-04" sheetId="13" r:id="rId13"/>
    <sheet name="04-08" sheetId="14" r:id="rId14"/>
    <sheet name="2009 Receipts" sheetId="15" r:id="rId15"/>
    <sheet name="2009 Disbursements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<sst xmlns="http://schemas.openxmlformats.org/spreadsheetml/2006/main" count="368" uniqueCount="41">
  <si>
    <t>Property Taxes</t>
  </si>
  <si>
    <t>Liquor/Gallonage Taxes</t>
  </si>
  <si>
    <t>Cable TV Receipts</t>
  </si>
  <si>
    <t>Interest</t>
  </si>
  <si>
    <t>Gasoline/ Road Taxes</t>
  </si>
  <si>
    <t>Other-Cigarette Taxes/Donations/ Fines &amp; Fees</t>
  </si>
  <si>
    <t>Street Paving</t>
  </si>
  <si>
    <t>Lot Maint/ Lawn Service</t>
  </si>
  <si>
    <t>Street Signs</t>
  </si>
  <si>
    <t>Snow Removal</t>
  </si>
  <si>
    <t>Tree Trimming/Removal</t>
  </si>
  <si>
    <t>Work Comp Insurance</t>
  </si>
  <si>
    <t>Liability Insurance</t>
  </si>
  <si>
    <t>Police Salaries</t>
  </si>
  <si>
    <t>Payroll Taxes/ Service</t>
  </si>
  <si>
    <t>Police-Other</t>
  </si>
  <si>
    <t>Police Car Maint/Fuel</t>
  </si>
  <si>
    <t>Newsletter</t>
  </si>
  <si>
    <t>Utilities</t>
  </si>
  <si>
    <t>Town Admin Compensation</t>
  </si>
  <si>
    <t>Other-Police Car Maint/ Work Comp Insurance/Lot Maint &amp; Lawn Service/Newsletter</t>
  </si>
  <si>
    <t>Other</t>
  </si>
  <si>
    <t>Major Moves</t>
  </si>
  <si>
    <t>Riverboat</t>
  </si>
  <si>
    <t>Clothing Allowance</t>
  </si>
  <si>
    <t>Police car repairs/ fuel</t>
  </si>
  <si>
    <t>Transition</t>
  </si>
  <si>
    <t>Capital outlay- tapers</t>
  </si>
  <si>
    <t>Street Repairs</t>
  </si>
  <si>
    <t>Police Car-Capital Outlay</t>
  </si>
  <si>
    <t>Work Comp/ Other</t>
  </si>
  <si>
    <t>FEMA Storm reimbursement</t>
  </si>
  <si>
    <t>Town Entry Signs/Traffic Signs</t>
  </si>
  <si>
    <t>Capital outlay- tazers</t>
  </si>
  <si>
    <t>Total Receipts</t>
  </si>
  <si>
    <t>Total Disbursements</t>
  </si>
  <si>
    <t>One Time $Revenue</t>
  </si>
  <si>
    <t>Ave 07-08</t>
  </si>
  <si>
    <t>Liquor/Gallonage/Cigarette Taxes</t>
  </si>
  <si>
    <t>Donations</t>
  </si>
  <si>
    <t>Other-Fines &amp; Fees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</si>
</sst>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  <numFmt numFmtId="168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0"/>
    </font>
    <font>
      <b/>
      <sz val="16"/>
      <color indexed="8"/>
      <name val="Arial"/>
      <family val="0"/>
    </font>
    <font>
      <sz val="12"/>
      <name val="Arial"/>
      <family val="2"/>
    </font>
    <font>
      <sz val="14.4"/>
      <color indexed="8"/>
      <name val="Arial"/>
      <family val="0"/>
    </font>
    <font>
      <sz val="14"/>
      <name val="Arial"/>
      <family val="2"/>
    </font>
    <font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165" fontId="0" fillId="0" borderId="0" xfId="44" applyNumberFormat="1" applyFont="1" applyAlignment="1">
      <alignment/>
    </xf>
    <xf numFmtId="165" fontId="0" fillId="0" borderId="0" xfId="44" applyNumberFormat="1" applyFont="1" applyFill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165" fontId="0" fillId="0" borderId="10" xfId="44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44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0" borderId="0" xfId="0" applyFont="1" applyAlignment="1">
      <alignment/>
    </xf>
    <xf numFmtId="3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37" fontId="25" fillId="0" borderId="0" xfId="0" applyNumberFormat="1" applyFont="1" applyAlignment="1">
      <alignment/>
    </xf>
    <xf numFmtId="37" fontId="25" fillId="0" borderId="0" xfId="0" applyNumberFormat="1" applyFont="1" applyFill="1" applyBorder="1" applyAlignment="1">
      <alignment/>
    </xf>
    <xf numFmtId="37" fontId="2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Receipts-$279,130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25225"/>
          <c:w val="0.33925"/>
          <c:h val="0.60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'2004 Receipts'!$B$6:$B$12</c:f>
              <c:strCache/>
            </c:strRef>
          </c:cat>
          <c:val>
            <c:numRef>
              <c:f>'2004 Receipts'!$C$6:$C$12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231"/>
          <c:w val="0.311"/>
          <c:h val="0.6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 Disbursements-$348,812</a:t>
            </a:r>
          </a:p>
        </c:rich>
      </c:tx>
      <c:layout>
        <c:manualLayout>
          <c:xMode val="factor"/>
          <c:yMode val="factor"/>
          <c:x val="0.00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2455"/>
          <c:w val="0.4775"/>
          <c:h val="0.6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 Disbursements'!$B$6:$B$18</c:f>
              <c:strCache/>
            </c:strRef>
          </c:cat>
          <c:val>
            <c:numRef>
              <c:f>'2008 Disbursements'!$C$6:$C$18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45"/>
          <c:w val="0.236"/>
          <c:h val="0.3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Receipts- $307,722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5"/>
          <c:y val="0.28475"/>
          <c:w val="0.513"/>
          <c:h val="0.64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'[1]2009 Receipts'!$B$6:$B$12</c:f>
              <c:strCache>
                <c:ptCount val="7"/>
                <c:pt idx="0">
                  <c:v>Property Taxes</c:v>
                </c:pt>
                <c:pt idx="1">
                  <c:v>Gasoline/ Road Taxes</c:v>
                </c:pt>
                <c:pt idx="2">
                  <c:v>Cable TV Receipts</c:v>
                </c:pt>
                <c:pt idx="3">
                  <c:v>Liquor/Gallonage/Cigarette Taxes</c:v>
                </c:pt>
                <c:pt idx="4">
                  <c:v>Donations</c:v>
                </c:pt>
                <c:pt idx="5">
                  <c:v>Interest</c:v>
                </c:pt>
                <c:pt idx="6">
                  <c:v>Other-Fines &amp; Fees</c:v>
                </c:pt>
              </c:strCache>
            </c:strRef>
          </c:cat>
          <c:val>
            <c:numRef>
              <c:f>'[1]2009 Receipts'!$C$6:$C$12</c:f>
              <c:numCache>
                <c:ptCount val="7"/>
                <c:pt idx="0">
                  <c:v>210273</c:v>
                </c:pt>
                <c:pt idx="1">
                  <c:v>75853</c:v>
                </c:pt>
                <c:pt idx="2">
                  <c:v>9373</c:v>
                </c:pt>
                <c:pt idx="3">
                  <c:v>5104</c:v>
                </c:pt>
                <c:pt idx="4">
                  <c:v>5065</c:v>
                </c:pt>
                <c:pt idx="5">
                  <c:v>1668</c:v>
                </c:pt>
                <c:pt idx="6">
                  <c:v>386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"/>
          <c:y val="0.057"/>
          <c:w val="0.618"/>
          <c:h val="0.15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Receipts- $307,722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5"/>
          <c:y val="0.28475"/>
          <c:w val="0.513"/>
          <c:h val="0.64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'[1]2009 Receipts'!$B$6:$B$12</c:f>
              <c:strCache>
                <c:ptCount val="7"/>
                <c:pt idx="0">
                  <c:v>Property Taxes</c:v>
                </c:pt>
                <c:pt idx="1">
                  <c:v>Gasoline/ Road Taxes</c:v>
                </c:pt>
                <c:pt idx="2">
                  <c:v>Cable TV Receipts</c:v>
                </c:pt>
                <c:pt idx="3">
                  <c:v>Liquor/Gallonage/Cigarette Taxes</c:v>
                </c:pt>
                <c:pt idx="4">
                  <c:v>Donations</c:v>
                </c:pt>
                <c:pt idx="5">
                  <c:v>Interest</c:v>
                </c:pt>
                <c:pt idx="6">
                  <c:v>Other-Fines &amp; Fees</c:v>
                </c:pt>
              </c:strCache>
            </c:strRef>
          </c:cat>
          <c:val>
            <c:numRef>
              <c:f>'[1]2009 Receipts'!$C$6:$C$12</c:f>
              <c:numCache>
                <c:ptCount val="7"/>
                <c:pt idx="0">
                  <c:v>210273</c:v>
                </c:pt>
                <c:pt idx="1">
                  <c:v>75853</c:v>
                </c:pt>
                <c:pt idx="2">
                  <c:v>9373</c:v>
                </c:pt>
                <c:pt idx="3">
                  <c:v>5104</c:v>
                </c:pt>
                <c:pt idx="4">
                  <c:v>5065</c:v>
                </c:pt>
                <c:pt idx="5">
                  <c:v>1668</c:v>
                </c:pt>
                <c:pt idx="6">
                  <c:v>386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"/>
          <c:y val="0.057"/>
          <c:w val="0.618"/>
          <c:h val="0.15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Disbursements-$405,439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262"/>
          <c:w val="0.60575"/>
          <c:h val="0.6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'[1]2009 Disbursements'!$B$6:$B$18</c:f>
              <c:strCache>
                <c:ptCount val="13"/>
                <c:pt idx="0">
                  <c:v>Street Repairs</c:v>
                </c:pt>
                <c:pt idx="1">
                  <c:v>Police Salaries</c:v>
                </c:pt>
                <c:pt idx="2">
                  <c:v>Town Admin Compensation</c:v>
                </c:pt>
                <c:pt idx="3">
                  <c:v>Snow Removal</c:v>
                </c:pt>
                <c:pt idx="4">
                  <c:v>Town Entry Signs/Traffic Signs</c:v>
                </c:pt>
                <c:pt idx="5">
                  <c:v>Payroll Taxes/ Service</c:v>
                </c:pt>
                <c:pt idx="6">
                  <c:v>Liability Insurance</c:v>
                </c:pt>
                <c:pt idx="7">
                  <c:v>Utilities</c:v>
                </c:pt>
                <c:pt idx="8">
                  <c:v>Police Car-Capital Outlay</c:v>
                </c:pt>
                <c:pt idx="9">
                  <c:v>Tree Trimming/Removal</c:v>
                </c:pt>
                <c:pt idx="10">
                  <c:v>Police-Other</c:v>
                </c:pt>
                <c:pt idx="11">
                  <c:v>Police Car Maint/Fuel</c:v>
                </c:pt>
                <c:pt idx="12">
                  <c:v>Work Comp/ Other</c:v>
                </c:pt>
              </c:strCache>
            </c:strRef>
          </c:cat>
          <c:val>
            <c:numRef>
              <c:f>'[1]2009 Disbursements'!$C$6:$C$18</c:f>
              <c:numCache>
                <c:ptCount val="13"/>
                <c:pt idx="0">
                  <c:v>142295</c:v>
                </c:pt>
                <c:pt idx="1">
                  <c:v>97935</c:v>
                </c:pt>
                <c:pt idx="2">
                  <c:v>50738</c:v>
                </c:pt>
                <c:pt idx="3">
                  <c:v>32100</c:v>
                </c:pt>
                <c:pt idx="4">
                  <c:v>24837</c:v>
                </c:pt>
                <c:pt idx="5">
                  <c:v>11095</c:v>
                </c:pt>
                <c:pt idx="6">
                  <c:v>10850</c:v>
                </c:pt>
                <c:pt idx="7">
                  <c:v>8150</c:v>
                </c:pt>
                <c:pt idx="8">
                  <c:v>8131</c:v>
                </c:pt>
                <c:pt idx="9">
                  <c:v>6370</c:v>
                </c:pt>
                <c:pt idx="10">
                  <c:v>5360</c:v>
                </c:pt>
                <c:pt idx="11">
                  <c:v>4412</c:v>
                </c:pt>
                <c:pt idx="12">
                  <c:v>3166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625"/>
          <c:y val="0.04525"/>
          <c:w val="0.70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Receipts-$300,844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2605"/>
          <c:w val="0.322"/>
          <c:h val="0.58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'2005 Receipts'!$B$6:$B$11</c:f>
              <c:strCache/>
            </c:strRef>
          </c:cat>
          <c:val>
            <c:numRef>
              <c:f>'2005 Receipts'!$C$6:$C$11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27125"/>
          <c:w val="0.3115"/>
          <c:h val="0.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Receipts-$314,942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30825"/>
          <c:w val="0.2977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 Receipts'!$B$6:$B$11</c:f>
              <c:strCache/>
            </c:strRef>
          </c:cat>
          <c:val>
            <c:numRef>
              <c:f>'2006 Receipts'!$C$6:$C$11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2965"/>
          <c:w val="0.3115"/>
          <c:h val="0.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Receipts-$293,499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28825"/>
          <c:w val="0.44825"/>
          <c:h val="0.58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 RECEIPTS'!$B$6:$B$11</c:f>
              <c:strCache/>
            </c:strRef>
          </c:cat>
          <c:val>
            <c:numRef>
              <c:f>'2007 RECEIPTS'!$C$6:$C$11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38125"/>
          <c:w val="0.311"/>
          <c:h val="0.4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 Receipts-$348,525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28725"/>
          <c:w val="0.44975"/>
          <c:h val="0.58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 Receipts'!$B$6:$B$12</c:f>
              <c:strCache/>
            </c:strRef>
          </c:cat>
          <c:val>
            <c:numRef>
              <c:f>'2008 Receipts'!$C$6:$C$12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37975"/>
          <c:w val="0.311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Disbursements-$226,406</a:t>
            </a:r>
          </a:p>
        </c:rich>
      </c:tx>
      <c:layout>
        <c:manualLayout>
          <c:xMode val="factor"/>
          <c:yMode val="factor"/>
          <c:x val="-0.004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78"/>
          <c:w val="0.44775"/>
          <c:h val="0.52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'2004 Disbursements'!$B$6:$B$18</c:f>
              <c:strCache/>
            </c:strRef>
          </c:cat>
          <c:val>
            <c:numRef>
              <c:f>'2004 Disbursements'!$C$6:$C$18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324"/>
          <c:w val="0.263"/>
          <c:h val="0.4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Disbursements-$278,468</a:t>
            </a:r>
          </a:p>
        </c:rich>
      </c:tx>
      <c:layout>
        <c:manualLayout>
          <c:xMode val="factor"/>
          <c:yMode val="factor"/>
          <c:x val="-0.004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59"/>
          <c:w val="0.44775"/>
          <c:h val="0.5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'2005 Disbursements'!$B$6:$B$15</c:f>
              <c:strCache/>
            </c:strRef>
          </c:cat>
          <c:val>
            <c:numRef>
              <c:f>'2005 Disbursements'!$C$6:$C$15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5425"/>
          <c:w val="0.33325"/>
          <c:h val="0.9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Disbursements-$263,726</a:t>
            </a:r>
          </a:p>
        </c:rich>
      </c:tx>
      <c:layout>
        <c:manualLayout>
          <c:xMode val="factor"/>
          <c:yMode val="factor"/>
          <c:x val="-0.004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59"/>
          <c:w val="0.44775"/>
          <c:h val="0.5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 Disbursements'!$B$6:$B$17</c:f>
              <c:strCache/>
            </c:strRef>
          </c:cat>
          <c:val>
            <c:numRef>
              <c:f>'2006 Disbursements'!$C$6:$C$17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32325"/>
          <c:w val="0.263"/>
          <c:h val="0.4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Disbursements-$291,806</a:t>
            </a:r>
          </a:p>
        </c:rich>
      </c:tx>
      <c:layout>
        <c:manualLayout>
          <c:xMode val="factor"/>
          <c:yMode val="factor"/>
          <c:x val="0.001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237"/>
          <c:w val="0.4775"/>
          <c:h val="0.61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 Disbursements'!$B$6:$B$17</c:f>
              <c:strCache/>
            </c:strRef>
          </c:cat>
          <c:val>
            <c:numRef>
              <c:f>'2007 Disbursements'!$C$6:$C$17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9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4525"/>
          <c:w val="0.236"/>
          <c:h val="0.3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152400</xdr:rowOff>
    </xdr:from>
    <xdr:to>
      <xdr:col>18</xdr:col>
      <xdr:colOff>323850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4962525" y="1123950"/>
        <a:ext cx="7972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18</xdr:col>
      <xdr:colOff>323850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3562350" y="657225"/>
        <a:ext cx="88677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</xdr:row>
      <xdr:rowOff>9525</xdr:rowOff>
    </xdr:from>
    <xdr:to>
      <xdr:col>16</xdr:col>
      <xdr:colOff>581025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4743450" y="495300"/>
        <a:ext cx="79724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</xdr:row>
      <xdr:rowOff>9525</xdr:rowOff>
    </xdr:from>
    <xdr:to>
      <xdr:col>16</xdr:col>
      <xdr:colOff>581025</xdr:colOff>
      <xdr:row>40</xdr:row>
      <xdr:rowOff>123825</xdr:rowOff>
    </xdr:to>
    <xdr:graphicFrame>
      <xdr:nvGraphicFramePr>
        <xdr:cNvPr id="2" name="Chart 1"/>
        <xdr:cNvGraphicFramePr/>
      </xdr:nvGraphicFramePr>
      <xdr:xfrm>
        <a:off x="4743450" y="495300"/>
        <a:ext cx="79724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57150</xdr:rowOff>
    </xdr:from>
    <xdr:to>
      <xdr:col>18</xdr:col>
      <xdr:colOff>352425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4686300" y="381000"/>
        <a:ext cx="885825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95250</xdr:rowOff>
    </xdr:from>
    <xdr:to>
      <xdr:col>15</xdr:col>
      <xdr:colOff>57150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867025" y="581025"/>
        <a:ext cx="797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114300</xdr:rowOff>
    </xdr:from>
    <xdr:to>
      <xdr:col>15</xdr:col>
      <xdr:colOff>219075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467100" y="438150"/>
        <a:ext cx="797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3</xdr:row>
      <xdr:rowOff>85725</xdr:rowOff>
    </xdr:from>
    <xdr:to>
      <xdr:col>14</xdr:col>
      <xdr:colOff>552450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3181350" y="571500"/>
        <a:ext cx="79819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66675</xdr:rowOff>
    </xdr:from>
    <xdr:to>
      <xdr:col>16</xdr:col>
      <xdr:colOff>295275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4152900" y="552450"/>
        <a:ext cx="79724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152400</xdr:rowOff>
    </xdr:from>
    <xdr:to>
      <xdr:col>18</xdr:col>
      <xdr:colOff>323850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4210050" y="1123950"/>
        <a:ext cx="79724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152400</xdr:rowOff>
    </xdr:from>
    <xdr:to>
      <xdr:col>18</xdr:col>
      <xdr:colOff>323850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4210050" y="1123950"/>
        <a:ext cx="79724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152400</xdr:rowOff>
    </xdr:from>
    <xdr:to>
      <xdr:col>18</xdr:col>
      <xdr:colOff>323850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4352925" y="1123950"/>
        <a:ext cx="79724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18</xdr:col>
      <xdr:colOff>323850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3457575" y="657225"/>
        <a:ext cx="886777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ridian%20Hills\Meridian%20Hills\2009%20Pie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Receipts"/>
      <sheetName val="2009 Disbursements"/>
      <sheetName val="Reconciliation"/>
    </sheetNames>
    <sheetDataSet>
      <sheetData sheetId="0">
        <row r="6">
          <cell r="B6" t="str">
            <v>Property Taxes</v>
          </cell>
          <cell r="C6">
            <v>210273</v>
          </cell>
        </row>
        <row r="7">
          <cell r="B7" t="str">
            <v>Gasoline/ Road Taxes</v>
          </cell>
          <cell r="C7">
            <v>75853</v>
          </cell>
        </row>
        <row r="8">
          <cell r="B8" t="str">
            <v>Cable TV Receipts</v>
          </cell>
          <cell r="C8">
            <v>9373</v>
          </cell>
        </row>
        <row r="9">
          <cell r="B9" t="str">
            <v>Liquor/Gallonage/Cigarette Taxes</v>
          </cell>
          <cell r="C9">
            <v>5104</v>
          </cell>
        </row>
        <row r="10">
          <cell r="B10" t="str">
            <v>Donations</v>
          </cell>
          <cell r="C10">
            <v>5065</v>
          </cell>
        </row>
        <row r="11">
          <cell r="B11" t="str">
            <v>Interest</v>
          </cell>
          <cell r="C11">
            <v>1668</v>
          </cell>
        </row>
        <row r="12">
          <cell r="B12" t="str">
            <v>Other-Fines &amp; Fees</v>
          </cell>
          <cell r="C12">
            <v>386</v>
          </cell>
        </row>
      </sheetData>
      <sheetData sheetId="1">
        <row r="6">
          <cell r="B6" t="str">
            <v>Street Repairs</v>
          </cell>
          <cell r="C6">
            <v>142295</v>
          </cell>
        </row>
        <row r="7">
          <cell r="B7" t="str">
            <v>Police Salaries</v>
          </cell>
          <cell r="C7">
            <v>97935</v>
          </cell>
        </row>
        <row r="8">
          <cell r="B8" t="str">
            <v>Town Admin Compensation</v>
          </cell>
          <cell r="C8">
            <v>50738</v>
          </cell>
        </row>
        <row r="9">
          <cell r="B9" t="str">
            <v>Snow Removal</v>
          </cell>
          <cell r="C9">
            <v>32100</v>
          </cell>
        </row>
        <row r="10">
          <cell r="B10" t="str">
            <v>Town Entry Signs/Traffic Signs</v>
          </cell>
          <cell r="C10">
            <v>24837</v>
          </cell>
        </row>
        <row r="11">
          <cell r="B11" t="str">
            <v>Payroll Taxes/ Service</v>
          </cell>
          <cell r="C11">
            <v>11095</v>
          </cell>
        </row>
        <row r="12">
          <cell r="B12" t="str">
            <v>Liability Insurance</v>
          </cell>
          <cell r="C12">
            <v>10850</v>
          </cell>
        </row>
        <row r="13">
          <cell r="B13" t="str">
            <v>Utilities</v>
          </cell>
          <cell r="C13">
            <v>8150</v>
          </cell>
        </row>
        <row r="14">
          <cell r="B14" t="str">
            <v>Police Car-Capital Outlay</v>
          </cell>
          <cell r="C14">
            <v>8131</v>
          </cell>
        </row>
        <row r="15">
          <cell r="B15" t="str">
            <v>Tree Trimming/Removal</v>
          </cell>
          <cell r="C15">
            <v>6370</v>
          </cell>
        </row>
        <row r="16">
          <cell r="B16" t="str">
            <v>Police-Other</v>
          </cell>
          <cell r="C16">
            <v>5360</v>
          </cell>
        </row>
        <row r="17">
          <cell r="B17" t="str">
            <v>Police Car Maint/Fuel</v>
          </cell>
          <cell r="C17">
            <v>4412</v>
          </cell>
        </row>
        <row r="18">
          <cell r="B18" t="str">
            <v>Work Comp/ Other</v>
          </cell>
          <cell r="C18">
            <v>3166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7"/>
  <sheetViews>
    <sheetView zoomScale="70" zoomScaleNormal="70" zoomScalePageLayoutView="0" workbookViewId="0" topLeftCell="A1">
      <selection activeCell="B6" sqref="B6:C12"/>
    </sheetView>
  </sheetViews>
  <sheetFormatPr defaultColWidth="9.140625" defaultRowHeight="12.75"/>
  <cols>
    <col min="2" max="2" width="33.7109375" style="0" customWidth="1"/>
  </cols>
  <sheetData>
    <row r="6" spans="2:3" ht="12.75">
      <c r="B6" t="s">
        <v>0</v>
      </c>
      <c r="C6">
        <v>151308</v>
      </c>
    </row>
    <row r="7" spans="2:3" ht="12.75">
      <c r="B7" t="s">
        <v>4</v>
      </c>
      <c r="C7">
        <f>57723+33650</f>
        <v>91373</v>
      </c>
    </row>
    <row r="8" spans="2:3" ht="12.75">
      <c r="B8" t="s">
        <v>2</v>
      </c>
      <c r="C8">
        <v>13301</v>
      </c>
    </row>
    <row r="9" spans="2:3" ht="12.75">
      <c r="B9" t="s">
        <v>23</v>
      </c>
      <c r="C9">
        <v>10802</v>
      </c>
    </row>
    <row r="10" spans="2:3" ht="12.75">
      <c r="B10" t="s">
        <v>5</v>
      </c>
      <c r="C10">
        <v>4394</v>
      </c>
    </row>
    <row r="11" spans="2:3" ht="12.75">
      <c r="B11" t="s">
        <v>1</v>
      </c>
      <c r="C11">
        <v>4160</v>
      </c>
    </row>
    <row r="12" spans="2:3" ht="12.75">
      <c r="B12" t="s">
        <v>3</v>
      </c>
      <c r="C12">
        <v>3792</v>
      </c>
    </row>
    <row r="17" ht="12.75">
      <c r="C17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C23"/>
  <sheetViews>
    <sheetView zoomScale="70" zoomScaleNormal="70" zoomScalePageLayoutView="0" workbookViewId="0" topLeftCell="A1">
      <selection activeCell="B6" sqref="B6:C18"/>
    </sheetView>
  </sheetViews>
  <sheetFormatPr defaultColWidth="9.140625" defaultRowHeight="12.75"/>
  <cols>
    <col min="2" max="2" width="26.140625" style="0" customWidth="1"/>
  </cols>
  <sheetData>
    <row r="6" spans="2:3" ht="12.75">
      <c r="B6" t="s">
        <v>13</v>
      </c>
      <c r="C6">
        <v>92375</v>
      </c>
    </row>
    <row r="7" spans="2:3" ht="12.75">
      <c r="B7" t="s">
        <v>28</v>
      </c>
      <c r="C7">
        <v>65971</v>
      </c>
    </row>
    <row r="8" spans="2:3" ht="12.75">
      <c r="B8" t="s">
        <v>9</v>
      </c>
      <c r="C8">
        <v>46750</v>
      </c>
    </row>
    <row r="9" spans="2:3" ht="12.75">
      <c r="B9" t="s">
        <v>19</v>
      </c>
      <c r="C9">
        <v>41683</v>
      </c>
    </row>
    <row r="10" spans="2:3" ht="12.75">
      <c r="B10" t="s">
        <v>32</v>
      </c>
      <c r="C10">
        <v>29757</v>
      </c>
    </row>
    <row r="11" spans="2:3" ht="12.75">
      <c r="B11" t="s">
        <v>10</v>
      </c>
      <c r="C11">
        <v>13547</v>
      </c>
    </row>
    <row r="12" spans="2:3" ht="12.75">
      <c r="B12" t="s">
        <v>14</v>
      </c>
      <c r="C12">
        <v>10034</v>
      </c>
    </row>
    <row r="13" spans="2:3" ht="12.75">
      <c r="B13" t="s">
        <v>12</v>
      </c>
      <c r="C13">
        <v>9995</v>
      </c>
    </row>
    <row r="14" spans="2:3" ht="12.75">
      <c r="B14" t="s">
        <v>30</v>
      </c>
      <c r="C14">
        <f>4339+5578</f>
        <v>9917</v>
      </c>
    </row>
    <row r="15" spans="2:3" ht="12.75">
      <c r="B15" t="s">
        <v>18</v>
      </c>
      <c r="C15" s="2">
        <v>8779</v>
      </c>
    </row>
    <row r="16" spans="2:3" ht="12.75">
      <c r="B16" t="s">
        <v>29</v>
      </c>
      <c r="C16" s="2">
        <v>8563</v>
      </c>
    </row>
    <row r="17" spans="2:3" ht="12.75">
      <c r="B17" t="s">
        <v>15</v>
      </c>
      <c r="C17" s="1">
        <v>7277</v>
      </c>
    </row>
    <row r="18" spans="2:3" ht="12.75">
      <c r="B18" t="s">
        <v>16</v>
      </c>
      <c r="C18">
        <v>4164</v>
      </c>
    </row>
    <row r="19" ht="12.75">
      <c r="C19" s="2"/>
    </row>
    <row r="20" ht="12.75">
      <c r="C20" s="2"/>
    </row>
    <row r="23" ht="12.75">
      <c r="C23" s="2"/>
    </row>
  </sheetData>
  <sheetProtection/>
  <printOptions/>
  <pageMargins left="0.7" right="0.7" top="0.75" bottom="0.75" header="0.3" footer="0.3"/>
  <pageSetup fitToHeight="1" fitToWidth="1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7"/>
  <sheetViews>
    <sheetView zoomScalePageLayoutView="0" workbookViewId="0" topLeftCell="A13">
      <selection activeCell="O13" sqref="O1:O16384"/>
    </sheetView>
  </sheetViews>
  <sheetFormatPr defaultColWidth="9.140625" defaultRowHeight="12.75"/>
  <cols>
    <col min="2" max="2" width="26.8515625" style="0" bestFit="1" customWidth="1"/>
    <col min="3" max="3" width="12.28125" style="5" bestFit="1" customWidth="1"/>
    <col min="5" max="5" width="24.00390625" style="0" bestFit="1" customWidth="1"/>
    <col min="6" max="6" width="12.28125" style="5" bestFit="1" customWidth="1"/>
    <col min="8" max="8" width="24.00390625" style="0" bestFit="1" customWidth="1"/>
    <col min="9" max="9" width="12.28125" style="5" bestFit="1" customWidth="1"/>
    <col min="11" max="11" width="23.8515625" style="0" customWidth="1"/>
    <col min="12" max="12" width="12.28125" style="5" bestFit="1" customWidth="1"/>
    <col min="14" max="14" width="24.00390625" style="0" bestFit="1" customWidth="1"/>
    <col min="15" max="15" width="12.28125" style="5" bestFit="1" customWidth="1"/>
  </cols>
  <sheetData>
    <row r="2" spans="2:14" ht="12.75">
      <c r="B2">
        <v>2008</v>
      </c>
      <c r="E2">
        <v>2007</v>
      </c>
      <c r="H2">
        <v>2006</v>
      </c>
      <c r="K2">
        <v>2005</v>
      </c>
      <c r="N2">
        <v>2004</v>
      </c>
    </row>
    <row r="5" spans="2:15" ht="12.75">
      <c r="B5" t="s">
        <v>13</v>
      </c>
      <c r="C5" s="5">
        <v>92375</v>
      </c>
      <c r="E5" t="s">
        <v>13</v>
      </c>
      <c r="F5" s="5">
        <v>91715</v>
      </c>
      <c r="H5" t="s">
        <v>13</v>
      </c>
      <c r="I5" s="5">
        <v>87802</v>
      </c>
      <c r="K5" t="s">
        <v>13</v>
      </c>
      <c r="L5" s="5">
        <v>93460</v>
      </c>
      <c r="N5" t="s">
        <v>13</v>
      </c>
      <c r="O5" s="5">
        <v>86678</v>
      </c>
    </row>
    <row r="7" spans="2:15" ht="12.75">
      <c r="B7" t="s">
        <v>19</v>
      </c>
      <c r="C7" s="5">
        <v>41683</v>
      </c>
      <c r="E7" t="s">
        <v>19</v>
      </c>
      <c r="F7" s="5">
        <v>43024</v>
      </c>
      <c r="H7" t="s">
        <v>19</v>
      </c>
      <c r="I7" s="5">
        <v>41231</v>
      </c>
      <c r="K7" t="s">
        <v>19</v>
      </c>
      <c r="L7" s="5">
        <v>34575</v>
      </c>
      <c r="N7" t="s">
        <v>19</v>
      </c>
      <c r="O7" s="5">
        <v>37800</v>
      </c>
    </row>
    <row r="8" spans="2:15" ht="12.75">
      <c r="B8" t="s">
        <v>14</v>
      </c>
      <c r="C8" s="5">
        <v>10034</v>
      </c>
      <c r="E8" t="s">
        <v>14</v>
      </c>
      <c r="F8" s="5">
        <v>10160</v>
      </c>
      <c r="H8" t="s">
        <v>14</v>
      </c>
      <c r="I8" s="5">
        <v>9876</v>
      </c>
      <c r="K8" t="s">
        <v>14</v>
      </c>
      <c r="L8" s="5">
        <v>8926</v>
      </c>
      <c r="N8" t="s">
        <v>14</v>
      </c>
      <c r="O8" s="5">
        <f>6621+948</f>
        <v>7569</v>
      </c>
    </row>
    <row r="9" spans="2:12" ht="12.75">
      <c r="B9" t="s">
        <v>30</v>
      </c>
      <c r="C9" s="5">
        <f>4339+5578</f>
        <v>9917</v>
      </c>
      <c r="E9" t="s">
        <v>30</v>
      </c>
      <c r="F9" s="5">
        <v>4075</v>
      </c>
      <c r="H9" t="s">
        <v>11</v>
      </c>
      <c r="I9" s="5">
        <v>2147</v>
      </c>
      <c r="K9" t="s">
        <v>11</v>
      </c>
      <c r="L9" s="5">
        <v>2704</v>
      </c>
    </row>
    <row r="10" spans="2:15" ht="12.75">
      <c r="B10" t="s">
        <v>12</v>
      </c>
      <c r="C10" s="5">
        <v>9995</v>
      </c>
      <c r="E10" t="s">
        <v>12</v>
      </c>
      <c r="F10" s="5">
        <v>10738</v>
      </c>
      <c r="H10" t="s">
        <v>12</v>
      </c>
      <c r="I10" s="5">
        <v>12556</v>
      </c>
      <c r="K10" t="s">
        <v>12</v>
      </c>
      <c r="L10" s="5">
        <v>10080</v>
      </c>
      <c r="N10" t="s">
        <v>12</v>
      </c>
      <c r="O10" s="5">
        <v>11567</v>
      </c>
    </row>
    <row r="12" spans="2:15" ht="12.75">
      <c r="B12" t="s">
        <v>9</v>
      </c>
      <c r="C12" s="5">
        <v>46750</v>
      </c>
      <c r="E12" t="s">
        <v>9</v>
      </c>
      <c r="F12" s="5">
        <v>34320</v>
      </c>
      <c r="H12" t="s">
        <v>9</v>
      </c>
      <c r="I12" s="5">
        <v>13755</v>
      </c>
      <c r="K12" t="s">
        <v>9</v>
      </c>
      <c r="L12" s="5">
        <v>51770</v>
      </c>
      <c r="N12" t="s">
        <v>9</v>
      </c>
      <c r="O12" s="5">
        <v>26165</v>
      </c>
    </row>
    <row r="13" spans="2:15" ht="12.75">
      <c r="B13" t="s">
        <v>28</v>
      </c>
      <c r="C13" s="5">
        <v>65971</v>
      </c>
      <c r="E13" t="s">
        <v>28</v>
      </c>
      <c r="F13" s="5">
        <v>67626</v>
      </c>
      <c r="H13" t="s">
        <v>6</v>
      </c>
      <c r="I13" s="5">
        <v>64250</v>
      </c>
      <c r="K13" t="s">
        <v>6</v>
      </c>
      <c r="L13" s="5">
        <v>26952</v>
      </c>
      <c r="N13" t="s">
        <v>6</v>
      </c>
      <c r="O13" s="5">
        <v>23501</v>
      </c>
    </row>
    <row r="14" spans="2:12" ht="12.75">
      <c r="B14" t="s">
        <v>32</v>
      </c>
      <c r="C14" s="5">
        <v>29757</v>
      </c>
      <c r="K14" t="s">
        <v>8</v>
      </c>
      <c r="L14" s="5">
        <v>12462</v>
      </c>
    </row>
    <row r="15" spans="2:15" ht="12.75">
      <c r="B15" t="s">
        <v>10</v>
      </c>
      <c r="C15" s="5">
        <v>13547</v>
      </c>
      <c r="E15" t="s">
        <v>10</v>
      </c>
      <c r="F15" s="5">
        <v>4125</v>
      </c>
      <c r="H15" t="s">
        <v>10</v>
      </c>
      <c r="I15" s="5">
        <v>6690</v>
      </c>
      <c r="K15" t="s">
        <v>10</v>
      </c>
      <c r="L15" s="5">
        <v>6690</v>
      </c>
      <c r="N15" t="s">
        <v>10</v>
      </c>
      <c r="O15" s="5">
        <v>5975</v>
      </c>
    </row>
    <row r="16" spans="2:15" ht="12.75">
      <c r="B16" t="s">
        <v>18</v>
      </c>
      <c r="C16" s="6">
        <v>8779</v>
      </c>
      <c r="E16" t="s">
        <v>18</v>
      </c>
      <c r="F16" s="6">
        <v>8646</v>
      </c>
      <c r="H16" t="s">
        <v>18</v>
      </c>
      <c r="I16" s="6">
        <v>8607</v>
      </c>
      <c r="K16" t="s">
        <v>18</v>
      </c>
      <c r="L16" s="6">
        <v>7498</v>
      </c>
      <c r="N16" t="s">
        <v>18</v>
      </c>
      <c r="O16" s="6">
        <f>645+7485</f>
        <v>8130</v>
      </c>
    </row>
    <row r="17" spans="6:9" ht="12.75">
      <c r="F17" s="6"/>
      <c r="I17" s="6"/>
    </row>
    <row r="18" spans="2:6" ht="12.75">
      <c r="B18" t="s">
        <v>29</v>
      </c>
      <c r="C18" s="6">
        <v>8563</v>
      </c>
      <c r="E18" t="s">
        <v>29</v>
      </c>
      <c r="F18" s="6">
        <v>6542</v>
      </c>
    </row>
    <row r="19" spans="2:15" ht="12.75">
      <c r="B19" t="s">
        <v>16</v>
      </c>
      <c r="C19" s="5">
        <v>4164</v>
      </c>
      <c r="E19" t="s">
        <v>16</v>
      </c>
      <c r="F19" s="5">
        <v>5920</v>
      </c>
      <c r="H19" t="s">
        <v>16</v>
      </c>
      <c r="I19" s="5">
        <v>7499</v>
      </c>
      <c r="K19" t="s">
        <v>16</v>
      </c>
      <c r="L19" s="6">
        <v>4378</v>
      </c>
      <c r="N19" t="s">
        <v>25</v>
      </c>
      <c r="O19" s="5">
        <f>2193+232</f>
        <v>2425</v>
      </c>
    </row>
    <row r="20" spans="2:15" ht="12.75">
      <c r="B20" t="s">
        <v>15</v>
      </c>
      <c r="C20" s="7">
        <v>7277</v>
      </c>
      <c r="E20" t="s">
        <v>15</v>
      </c>
      <c r="F20" s="7">
        <v>4915</v>
      </c>
      <c r="H20" t="s">
        <v>15</v>
      </c>
      <c r="I20" s="7">
        <v>5985</v>
      </c>
      <c r="K20" t="s">
        <v>15</v>
      </c>
      <c r="L20" s="7">
        <v>5985</v>
      </c>
      <c r="N20" t="s">
        <v>33</v>
      </c>
      <c r="O20" s="5">
        <v>5039</v>
      </c>
    </row>
    <row r="21" spans="3:15" ht="12.75">
      <c r="C21" s="7"/>
      <c r="F21" s="7"/>
      <c r="I21" s="7"/>
      <c r="K21" t="s">
        <v>20</v>
      </c>
      <c r="L21" s="5">
        <v>26055</v>
      </c>
      <c r="N21" t="s">
        <v>24</v>
      </c>
      <c r="O21" s="5">
        <v>6000</v>
      </c>
    </row>
    <row r="22" spans="8:15" ht="12.75">
      <c r="H22" t="s">
        <v>21</v>
      </c>
      <c r="I22" s="6">
        <v>3328</v>
      </c>
      <c r="K22" t="s">
        <v>21</v>
      </c>
      <c r="L22" s="5">
        <f>1640+1463</f>
        <v>3103</v>
      </c>
      <c r="N22" t="s">
        <v>21</v>
      </c>
      <c r="O22" s="5">
        <f>195+934+90+289+171+486+159+497+884+1852</f>
        <v>5557</v>
      </c>
    </row>
    <row r="23" spans="3:15" ht="12.75">
      <c r="C23" s="8"/>
      <c r="D23" s="12" t="s">
        <v>37</v>
      </c>
      <c r="F23" s="8"/>
      <c r="I23" s="9"/>
      <c r="L23" s="8"/>
      <c r="O23" s="8"/>
    </row>
    <row r="24" spans="2:15" ht="12.75">
      <c r="B24" s="4" t="s">
        <v>35</v>
      </c>
      <c r="C24" s="5">
        <f>SUM(C5:C22)</f>
        <v>348812</v>
      </c>
      <c r="D24" s="13">
        <f>(C24+F24)/2</f>
        <v>320309</v>
      </c>
      <c r="F24" s="5">
        <f>SUM(F5:F22)</f>
        <v>291806</v>
      </c>
      <c r="I24" s="5">
        <f>SUM(I5:I23)</f>
        <v>263726</v>
      </c>
      <c r="L24" s="5">
        <f>SUM(L5:L23)</f>
        <v>294638</v>
      </c>
      <c r="O24" s="5">
        <f>SUM(O5:O23)</f>
        <v>226406</v>
      </c>
    </row>
    <row r="26" ht="12.75">
      <c r="D26" s="12">
        <f>(C27+F27)/2</f>
        <v>181115</v>
      </c>
    </row>
    <row r="27" spans="2:15" ht="12.75">
      <c r="B27" t="s">
        <v>0</v>
      </c>
      <c r="C27" s="5">
        <v>221568</v>
      </c>
      <c r="E27" t="s">
        <v>0</v>
      </c>
      <c r="F27" s="5">
        <v>140662</v>
      </c>
      <c r="H27" t="s">
        <v>0</v>
      </c>
      <c r="I27" s="5">
        <f>157678+12612</f>
        <v>170290</v>
      </c>
      <c r="K27" t="s">
        <v>0</v>
      </c>
      <c r="L27" s="5">
        <v>168771</v>
      </c>
      <c r="N27" t="s">
        <v>0</v>
      </c>
      <c r="O27" s="5">
        <v>151308</v>
      </c>
    </row>
    <row r="28" spans="2:15" ht="12.75">
      <c r="B28" t="s">
        <v>4</v>
      </c>
      <c r="C28" s="5">
        <v>82307</v>
      </c>
      <c r="E28" t="s">
        <v>4</v>
      </c>
      <c r="F28" s="5">
        <v>87972</v>
      </c>
      <c r="H28" t="s">
        <v>4</v>
      </c>
      <c r="I28" s="5">
        <v>89440</v>
      </c>
      <c r="K28" t="s">
        <v>4</v>
      </c>
      <c r="L28" s="5">
        <v>97994</v>
      </c>
      <c r="N28" t="s">
        <v>4</v>
      </c>
      <c r="O28" s="5">
        <f>57723+33650</f>
        <v>91373</v>
      </c>
    </row>
    <row r="29" spans="2:15" ht="12.75">
      <c r="B29" t="s">
        <v>2</v>
      </c>
      <c r="C29" s="5">
        <v>18735</v>
      </c>
      <c r="E29" t="s">
        <v>2</v>
      </c>
      <c r="F29" s="5">
        <v>13539</v>
      </c>
      <c r="H29" t="s">
        <v>2</v>
      </c>
      <c r="I29" s="5">
        <v>9500</v>
      </c>
      <c r="K29" t="s">
        <v>2</v>
      </c>
      <c r="L29" s="5">
        <v>9414</v>
      </c>
      <c r="N29" t="s">
        <v>2</v>
      </c>
      <c r="O29" s="5">
        <v>13301</v>
      </c>
    </row>
    <row r="30" spans="2:15" ht="12.75">
      <c r="B30" t="s">
        <v>3</v>
      </c>
      <c r="C30" s="5">
        <v>6334</v>
      </c>
      <c r="E30" t="s">
        <v>3</v>
      </c>
      <c r="F30" s="5">
        <v>16753</v>
      </c>
      <c r="H30" t="s">
        <v>3</v>
      </c>
      <c r="I30" s="5">
        <v>14632</v>
      </c>
      <c r="K30" t="s">
        <v>3</v>
      </c>
      <c r="L30" s="5">
        <v>7768</v>
      </c>
      <c r="N30" t="s">
        <v>3</v>
      </c>
      <c r="O30" s="5">
        <v>3792</v>
      </c>
    </row>
    <row r="31" spans="2:15" ht="12.75">
      <c r="B31" t="s">
        <v>5</v>
      </c>
      <c r="C31" s="5">
        <v>2283</v>
      </c>
      <c r="E31" t="s">
        <v>5</v>
      </c>
      <c r="F31" s="5">
        <v>15784</v>
      </c>
      <c r="H31" t="s">
        <v>5</v>
      </c>
      <c r="I31" s="5">
        <v>15784</v>
      </c>
      <c r="K31" t="s">
        <v>5</v>
      </c>
      <c r="L31" s="5">
        <v>13299</v>
      </c>
      <c r="N31" t="s">
        <v>5</v>
      </c>
      <c r="O31" s="5">
        <v>4394</v>
      </c>
    </row>
    <row r="32" spans="2:15" ht="12.75">
      <c r="B32" t="s">
        <v>1</v>
      </c>
      <c r="C32" s="5">
        <v>4985</v>
      </c>
      <c r="E32" t="s">
        <v>1</v>
      </c>
      <c r="F32" s="5">
        <v>8716</v>
      </c>
      <c r="H32" t="s">
        <v>1</v>
      </c>
      <c r="I32" s="5">
        <v>3544</v>
      </c>
      <c r="K32" t="s">
        <v>1</v>
      </c>
      <c r="L32" s="5">
        <v>3598</v>
      </c>
      <c r="N32" t="s">
        <v>1</v>
      </c>
      <c r="O32" s="5">
        <v>4160</v>
      </c>
    </row>
    <row r="34" spans="2:15" ht="12.75">
      <c r="B34" t="s">
        <v>31</v>
      </c>
      <c r="C34" s="5">
        <v>12313</v>
      </c>
      <c r="E34" t="s">
        <v>22</v>
      </c>
      <c r="F34" s="5">
        <v>11633</v>
      </c>
      <c r="H34" t="s">
        <v>22</v>
      </c>
      <c r="I34" s="5">
        <v>11752</v>
      </c>
      <c r="N34" t="s">
        <v>23</v>
      </c>
      <c r="O34" s="5">
        <v>10802</v>
      </c>
    </row>
    <row r="36" spans="3:15" ht="12.75">
      <c r="C36" s="8"/>
      <c r="D36" s="12" t="s">
        <v>37</v>
      </c>
      <c r="F36" s="8"/>
      <c r="G36" s="3"/>
      <c r="I36" s="8"/>
      <c r="L36" s="8"/>
      <c r="O36" s="8"/>
    </row>
    <row r="37" spans="2:15" ht="12.75">
      <c r="B37" s="4" t="s">
        <v>34</v>
      </c>
      <c r="C37" s="5">
        <f>SUM(C27:C36)</f>
        <v>348525</v>
      </c>
      <c r="D37" s="13">
        <f>SUM(C28:C35)+D26</f>
        <v>308072</v>
      </c>
      <c r="F37" s="5">
        <f>SUM(F27:F36)</f>
        <v>295059</v>
      </c>
      <c r="G37">
        <f>SUM(F28:F34)+D26</f>
        <v>335512</v>
      </c>
      <c r="I37" s="5">
        <f>SUM(I27:I36)</f>
        <v>314942</v>
      </c>
      <c r="L37" s="5">
        <f>SUM(L27:L36)</f>
        <v>300844</v>
      </c>
      <c r="O37" s="5">
        <f>SUM(O27:O36)</f>
        <v>279130</v>
      </c>
    </row>
  </sheetData>
  <sheetProtection/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H16">
      <selection activeCell="K41" sqref="K41"/>
    </sheetView>
  </sheetViews>
  <sheetFormatPr defaultColWidth="9.140625" defaultRowHeight="12.75"/>
  <cols>
    <col min="2" max="2" width="26.8515625" style="0" bestFit="1" customWidth="1"/>
    <col min="3" max="3" width="12.28125" style="5" bestFit="1" customWidth="1"/>
    <col min="5" max="5" width="24.00390625" style="0" bestFit="1" customWidth="1"/>
    <col min="6" max="6" width="12.28125" style="5" bestFit="1" customWidth="1"/>
    <col min="8" max="8" width="24.00390625" style="0" bestFit="1" customWidth="1"/>
    <col min="9" max="9" width="12.28125" style="5" bestFit="1" customWidth="1"/>
    <col min="11" max="11" width="23.8515625" style="0" customWidth="1"/>
    <col min="12" max="12" width="12.28125" style="5" bestFit="1" customWidth="1"/>
    <col min="14" max="14" width="24.00390625" style="0" bestFit="1" customWidth="1"/>
    <col min="15" max="15" width="12.28125" style="5" bestFit="1" customWidth="1"/>
  </cols>
  <sheetData>
    <row r="2" spans="2:14" ht="12.75">
      <c r="B2">
        <v>2008</v>
      </c>
      <c r="E2">
        <v>2007</v>
      </c>
      <c r="H2">
        <v>2006</v>
      </c>
      <c r="K2">
        <v>2005</v>
      </c>
      <c r="N2">
        <v>2004</v>
      </c>
    </row>
    <row r="5" spans="2:15" ht="12.75">
      <c r="B5" t="s">
        <v>13</v>
      </c>
      <c r="C5" s="5">
        <v>92375</v>
      </c>
      <c r="E5" t="s">
        <v>13</v>
      </c>
      <c r="F5" s="5">
        <v>91715</v>
      </c>
      <c r="H5" t="s">
        <v>13</v>
      </c>
      <c r="I5" s="5">
        <v>87802</v>
      </c>
      <c r="K5" t="s">
        <v>13</v>
      </c>
      <c r="L5" s="5">
        <v>93460</v>
      </c>
      <c r="N5" t="s">
        <v>13</v>
      </c>
      <c r="O5" s="5">
        <v>86678</v>
      </c>
    </row>
    <row r="7" spans="2:15" ht="12.75">
      <c r="B7" t="s">
        <v>19</v>
      </c>
      <c r="C7" s="5">
        <v>41683</v>
      </c>
      <c r="E7" t="s">
        <v>19</v>
      </c>
      <c r="F7" s="5">
        <v>43024</v>
      </c>
      <c r="H7" t="s">
        <v>19</v>
      </c>
      <c r="I7" s="5">
        <v>41231</v>
      </c>
      <c r="K7" t="s">
        <v>19</v>
      </c>
      <c r="L7" s="5">
        <v>34575</v>
      </c>
      <c r="N7" t="s">
        <v>19</v>
      </c>
      <c r="O7" s="5">
        <v>37800</v>
      </c>
    </row>
    <row r="8" spans="2:15" ht="12.75">
      <c r="B8" t="s">
        <v>14</v>
      </c>
      <c r="C8" s="5">
        <v>10034</v>
      </c>
      <c r="E8" t="s">
        <v>14</v>
      </c>
      <c r="F8" s="5">
        <v>10160</v>
      </c>
      <c r="H8" t="s">
        <v>14</v>
      </c>
      <c r="I8" s="5">
        <v>9876</v>
      </c>
      <c r="K8" t="s">
        <v>14</v>
      </c>
      <c r="L8" s="5">
        <v>8926</v>
      </c>
      <c r="N8" t="s">
        <v>14</v>
      </c>
      <c r="O8" s="5">
        <f>6621+948</f>
        <v>7569</v>
      </c>
    </row>
    <row r="9" spans="2:12" ht="12.75">
      <c r="B9" t="s">
        <v>30</v>
      </c>
      <c r="C9" s="5">
        <f>4339+5578</f>
        <v>9917</v>
      </c>
      <c r="E9" t="s">
        <v>30</v>
      </c>
      <c r="F9" s="5">
        <v>4075</v>
      </c>
      <c r="H9" t="s">
        <v>11</v>
      </c>
      <c r="I9" s="5">
        <v>2147</v>
      </c>
      <c r="K9" t="s">
        <v>11</v>
      </c>
      <c r="L9" s="5">
        <v>2704</v>
      </c>
    </row>
    <row r="10" spans="2:15" ht="12.75">
      <c r="B10" t="s">
        <v>12</v>
      </c>
      <c r="C10" s="5">
        <v>9995</v>
      </c>
      <c r="E10" t="s">
        <v>12</v>
      </c>
      <c r="F10" s="5">
        <v>10738</v>
      </c>
      <c r="H10" t="s">
        <v>12</v>
      </c>
      <c r="I10" s="5">
        <v>12556</v>
      </c>
      <c r="K10" t="s">
        <v>12</v>
      </c>
      <c r="L10" s="5">
        <v>10080</v>
      </c>
      <c r="N10" t="s">
        <v>12</v>
      </c>
      <c r="O10" s="5">
        <v>11567</v>
      </c>
    </row>
    <row r="12" spans="2:15" ht="12.75">
      <c r="B12" t="s">
        <v>9</v>
      </c>
      <c r="C12" s="5">
        <v>46750</v>
      </c>
      <c r="E12" t="s">
        <v>9</v>
      </c>
      <c r="F12" s="5">
        <v>34320</v>
      </c>
      <c r="H12" t="s">
        <v>9</v>
      </c>
      <c r="I12" s="5">
        <v>13755</v>
      </c>
      <c r="K12" t="s">
        <v>9</v>
      </c>
      <c r="L12" s="5">
        <v>51770</v>
      </c>
      <c r="N12" t="s">
        <v>9</v>
      </c>
      <c r="O12" s="5">
        <v>26165</v>
      </c>
    </row>
    <row r="13" spans="2:15" ht="12.75">
      <c r="B13" t="s">
        <v>28</v>
      </c>
      <c r="C13" s="5">
        <v>65971</v>
      </c>
      <c r="E13" t="s">
        <v>28</v>
      </c>
      <c r="F13" s="5">
        <v>67626</v>
      </c>
      <c r="H13" t="s">
        <v>6</v>
      </c>
      <c r="I13" s="5">
        <v>64250</v>
      </c>
      <c r="K13" t="s">
        <v>6</v>
      </c>
      <c r="L13" s="5">
        <v>26952</v>
      </c>
      <c r="N13" t="s">
        <v>6</v>
      </c>
      <c r="O13" s="5">
        <v>23501</v>
      </c>
    </row>
    <row r="15" spans="2:15" ht="12.75">
      <c r="B15" t="s">
        <v>10</v>
      </c>
      <c r="C15" s="5">
        <v>13547</v>
      </c>
      <c r="E15" t="s">
        <v>10</v>
      </c>
      <c r="F15" s="5">
        <v>4125</v>
      </c>
      <c r="H15" t="s">
        <v>10</v>
      </c>
      <c r="I15" s="5">
        <v>6690</v>
      </c>
      <c r="K15" t="s">
        <v>10</v>
      </c>
      <c r="L15" s="5">
        <v>6690</v>
      </c>
      <c r="N15" t="s">
        <v>10</v>
      </c>
      <c r="O15" s="5">
        <v>5975</v>
      </c>
    </row>
    <row r="16" spans="2:15" ht="12.75">
      <c r="B16" t="s">
        <v>18</v>
      </c>
      <c r="C16" s="6">
        <v>8779</v>
      </c>
      <c r="E16" t="s">
        <v>18</v>
      </c>
      <c r="F16" s="6">
        <v>8646</v>
      </c>
      <c r="H16" t="s">
        <v>18</v>
      </c>
      <c r="I16" s="6">
        <v>8607</v>
      </c>
      <c r="K16" t="s">
        <v>18</v>
      </c>
      <c r="L16" s="6">
        <v>7498</v>
      </c>
      <c r="N16" t="s">
        <v>18</v>
      </c>
      <c r="O16" s="6">
        <f>645+7485</f>
        <v>8130</v>
      </c>
    </row>
    <row r="17" spans="6:9" ht="12.75">
      <c r="F17" s="6"/>
      <c r="I17" s="6"/>
    </row>
    <row r="18" spans="2:15" ht="12.75">
      <c r="B18" t="s">
        <v>29</v>
      </c>
      <c r="C18" s="6">
        <v>8563</v>
      </c>
      <c r="E18" t="s">
        <v>29</v>
      </c>
      <c r="F18" s="6">
        <v>6542</v>
      </c>
      <c r="K18" t="s">
        <v>20</v>
      </c>
      <c r="L18" s="5">
        <v>26055</v>
      </c>
      <c r="N18" t="s">
        <v>24</v>
      </c>
      <c r="O18" s="5">
        <v>6000</v>
      </c>
    </row>
    <row r="19" spans="2:15" ht="12.75">
      <c r="B19" t="s">
        <v>16</v>
      </c>
      <c r="C19" s="5">
        <v>4164</v>
      </c>
      <c r="E19" t="s">
        <v>16</v>
      </c>
      <c r="F19" s="5">
        <v>5920</v>
      </c>
      <c r="H19" t="s">
        <v>16</v>
      </c>
      <c r="I19" s="5">
        <v>7499</v>
      </c>
      <c r="K19" t="s">
        <v>16</v>
      </c>
      <c r="L19" s="6">
        <v>4378</v>
      </c>
      <c r="N19" t="s">
        <v>25</v>
      </c>
      <c r="O19" s="5">
        <f>2193+232</f>
        <v>2425</v>
      </c>
    </row>
    <row r="20" spans="2:15" ht="12.75">
      <c r="B20" t="s">
        <v>15</v>
      </c>
      <c r="C20" s="7">
        <v>7277</v>
      </c>
      <c r="E20" t="s">
        <v>15</v>
      </c>
      <c r="F20" s="7">
        <v>4915</v>
      </c>
      <c r="H20" t="s">
        <v>15</v>
      </c>
      <c r="I20" s="7">
        <v>5985</v>
      </c>
      <c r="K20" t="s">
        <v>15</v>
      </c>
      <c r="L20" s="7">
        <v>5985</v>
      </c>
      <c r="N20" t="s">
        <v>33</v>
      </c>
      <c r="O20" s="5">
        <v>5039</v>
      </c>
    </row>
    <row r="21" spans="3:12" ht="12.75">
      <c r="C21" s="7"/>
      <c r="F21" s="7"/>
      <c r="I21" s="7"/>
      <c r="L21" s="7"/>
    </row>
    <row r="22" spans="2:12" ht="12.75">
      <c r="B22" t="s">
        <v>32</v>
      </c>
      <c r="C22" s="5">
        <v>29757</v>
      </c>
      <c r="K22" t="s">
        <v>8</v>
      </c>
      <c r="L22" s="5">
        <v>12462</v>
      </c>
    </row>
    <row r="23" spans="2:15" ht="12.75">
      <c r="B23" t="s">
        <v>21</v>
      </c>
      <c r="H23" t="s">
        <v>21</v>
      </c>
      <c r="I23" s="6">
        <v>3328</v>
      </c>
      <c r="K23" t="s">
        <v>21</v>
      </c>
      <c r="L23" s="5">
        <f>1640+1463</f>
        <v>3103</v>
      </c>
      <c r="N23" t="s">
        <v>21</v>
      </c>
      <c r="O23" s="5">
        <f>195+934+90+289+171+486+159+497+884+1852</f>
        <v>5557</v>
      </c>
    </row>
    <row r="24" spans="3:15" ht="12.75">
      <c r="C24" s="8"/>
      <c r="D24" s="3"/>
      <c r="F24" s="8"/>
      <c r="I24" s="9"/>
      <c r="L24" s="8"/>
      <c r="O24" s="8"/>
    </row>
    <row r="25" spans="2:15" ht="12.75">
      <c r="B25" s="4" t="s">
        <v>35</v>
      </c>
      <c r="C25" s="5">
        <f>SUM(C5:C23)</f>
        <v>348812</v>
      </c>
      <c r="F25" s="5">
        <f>SUM(F5:F23)</f>
        <v>291806</v>
      </c>
      <c r="I25" s="5">
        <f>SUM(I5:I24)</f>
        <v>263726</v>
      </c>
      <c r="L25" s="5">
        <f>SUM(L5:L24)</f>
        <v>294638</v>
      </c>
      <c r="O25" s="5">
        <f>SUM(O5:O24)</f>
        <v>226406</v>
      </c>
    </row>
    <row r="28" spans="2:15" ht="12.75">
      <c r="B28" t="s">
        <v>0</v>
      </c>
      <c r="C28" s="5">
        <v>181115</v>
      </c>
      <c r="E28" t="s">
        <v>0</v>
      </c>
      <c r="F28" s="5">
        <v>181115</v>
      </c>
      <c r="H28" t="s">
        <v>0</v>
      </c>
      <c r="I28" s="5">
        <f>157678+12612</f>
        <v>170290</v>
      </c>
      <c r="K28" t="s">
        <v>0</v>
      </c>
      <c r="L28" s="5">
        <v>168771</v>
      </c>
      <c r="N28" t="s">
        <v>0</v>
      </c>
      <c r="O28" s="5">
        <v>151308</v>
      </c>
    </row>
    <row r="29" spans="2:15" ht="12.75">
      <c r="B29" t="s">
        <v>4</v>
      </c>
      <c r="C29" s="5">
        <v>82307</v>
      </c>
      <c r="E29" t="s">
        <v>4</v>
      </c>
      <c r="F29" s="5">
        <v>87972</v>
      </c>
      <c r="H29" t="s">
        <v>4</v>
      </c>
      <c r="I29" s="5">
        <v>89440</v>
      </c>
      <c r="K29" t="s">
        <v>4</v>
      </c>
      <c r="L29" s="5">
        <v>97994</v>
      </c>
      <c r="N29" t="s">
        <v>4</v>
      </c>
      <c r="O29" s="5">
        <f>57723+33650</f>
        <v>91373</v>
      </c>
    </row>
    <row r="30" spans="2:15" ht="12.75">
      <c r="B30" t="s">
        <v>2</v>
      </c>
      <c r="C30" s="5">
        <v>18735</v>
      </c>
      <c r="E30" t="s">
        <v>2</v>
      </c>
      <c r="F30" s="5">
        <v>13539</v>
      </c>
      <c r="H30" t="s">
        <v>2</v>
      </c>
      <c r="I30" s="5">
        <v>9500</v>
      </c>
      <c r="K30" t="s">
        <v>2</v>
      </c>
      <c r="L30" s="5">
        <v>9414</v>
      </c>
      <c r="N30" t="s">
        <v>2</v>
      </c>
      <c r="O30" s="5">
        <v>13301</v>
      </c>
    </row>
    <row r="31" spans="2:15" ht="12.75">
      <c r="B31" t="s">
        <v>3</v>
      </c>
      <c r="C31" s="5">
        <v>6334</v>
      </c>
      <c r="E31" t="s">
        <v>3</v>
      </c>
      <c r="F31" s="5">
        <v>16753</v>
      </c>
      <c r="H31" t="s">
        <v>3</v>
      </c>
      <c r="I31" s="5">
        <v>14632</v>
      </c>
      <c r="K31" t="s">
        <v>3</v>
      </c>
      <c r="L31" s="5">
        <v>7768</v>
      </c>
      <c r="N31" t="s">
        <v>3</v>
      </c>
      <c r="O31" s="5">
        <v>3792</v>
      </c>
    </row>
    <row r="32" spans="2:15" ht="12.75">
      <c r="B32" t="s">
        <v>5</v>
      </c>
      <c r="C32" s="5">
        <v>2283</v>
      </c>
      <c r="E32" t="s">
        <v>5</v>
      </c>
      <c r="F32" s="5">
        <v>15784</v>
      </c>
      <c r="H32" t="s">
        <v>5</v>
      </c>
      <c r="I32" s="5">
        <v>15784</v>
      </c>
      <c r="K32" t="s">
        <v>5</v>
      </c>
      <c r="L32" s="5">
        <v>13299</v>
      </c>
      <c r="N32" t="s">
        <v>5</v>
      </c>
      <c r="O32" s="5">
        <v>4394</v>
      </c>
    </row>
    <row r="33" spans="2:15" ht="12.75">
      <c r="B33" t="s">
        <v>1</v>
      </c>
      <c r="C33" s="5">
        <v>4985</v>
      </c>
      <c r="E33" t="s">
        <v>1</v>
      </c>
      <c r="F33" s="5">
        <v>8716</v>
      </c>
      <c r="H33" t="s">
        <v>1</v>
      </c>
      <c r="I33" s="5">
        <v>3544</v>
      </c>
      <c r="K33" t="s">
        <v>1</v>
      </c>
      <c r="L33" s="5">
        <v>3598</v>
      </c>
      <c r="N33" t="s">
        <v>1</v>
      </c>
      <c r="O33" s="5">
        <v>4160</v>
      </c>
    </row>
    <row r="35" spans="2:15" ht="12.75">
      <c r="B35" t="s">
        <v>31</v>
      </c>
      <c r="C35" s="5">
        <v>12313</v>
      </c>
      <c r="E35" t="s">
        <v>22</v>
      </c>
      <c r="F35" s="5">
        <v>11633</v>
      </c>
      <c r="H35" t="s">
        <v>22</v>
      </c>
      <c r="I35" s="5">
        <v>11752</v>
      </c>
      <c r="N35" t="s">
        <v>23</v>
      </c>
      <c r="O35" s="5">
        <v>10802</v>
      </c>
    </row>
    <row r="37" spans="3:15" ht="12.75">
      <c r="C37" s="8"/>
      <c r="D37" s="3"/>
      <c r="F37" s="8"/>
      <c r="G37" s="3"/>
      <c r="I37" s="8"/>
      <c r="L37" s="8"/>
      <c r="O37" s="8"/>
    </row>
    <row r="38" spans="2:15" ht="12.75">
      <c r="B38" s="4" t="s">
        <v>34</v>
      </c>
      <c r="C38" s="5">
        <f>SUM(C28:C37)</f>
        <v>308072</v>
      </c>
      <c r="F38" s="5">
        <f>SUM(F28:F37)</f>
        <v>335512</v>
      </c>
      <c r="I38" s="5">
        <f>SUM(I28:I37)</f>
        <v>314942</v>
      </c>
      <c r="L38" s="5">
        <f>SUM(L28:L37)</f>
        <v>300844</v>
      </c>
      <c r="O38" s="5">
        <f>SUM(O28:O37)</f>
        <v>279130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6.8515625" style="0" bestFit="1" customWidth="1"/>
    <col min="3" max="4" width="12.28125" style="5" customWidth="1"/>
    <col min="5" max="8" width="12.28125" style="5" bestFit="1" customWidth="1"/>
  </cols>
  <sheetData>
    <row r="2" spans="3:8" ht="12.75">
      <c r="C2" s="10">
        <v>2009</v>
      </c>
      <c r="D2" s="10">
        <v>2008</v>
      </c>
      <c r="E2" s="11">
        <v>2007</v>
      </c>
      <c r="F2" s="11">
        <v>2006</v>
      </c>
      <c r="G2" s="11">
        <v>2005</v>
      </c>
      <c r="H2" s="11">
        <v>2004</v>
      </c>
    </row>
    <row r="5" spans="2:8" ht="12.75">
      <c r="B5" t="s">
        <v>13</v>
      </c>
      <c r="C5" s="5">
        <v>97935</v>
      </c>
      <c r="D5" s="5">
        <v>92375</v>
      </c>
      <c r="E5" s="5">
        <v>91715</v>
      </c>
      <c r="F5" s="5">
        <v>87802</v>
      </c>
      <c r="G5" s="5">
        <v>93460</v>
      </c>
      <c r="H5" s="5">
        <v>86678</v>
      </c>
    </row>
    <row r="7" spans="2:8" ht="12.75">
      <c r="B7" t="s">
        <v>19</v>
      </c>
      <c r="C7" s="5">
        <v>50738</v>
      </c>
      <c r="D7" s="5">
        <v>41683</v>
      </c>
      <c r="E7" s="5">
        <v>43024</v>
      </c>
      <c r="F7" s="5">
        <v>41231</v>
      </c>
      <c r="G7" s="5">
        <v>34575</v>
      </c>
      <c r="H7" s="5">
        <v>37800</v>
      </c>
    </row>
    <row r="8" spans="2:8" ht="12.75">
      <c r="B8" t="s">
        <v>14</v>
      </c>
      <c r="C8" s="5">
        <v>10856</v>
      </c>
      <c r="D8" s="5">
        <v>10034</v>
      </c>
      <c r="E8" s="5">
        <v>10160</v>
      </c>
      <c r="F8" s="5">
        <v>9876</v>
      </c>
      <c r="G8" s="5">
        <v>8926</v>
      </c>
      <c r="H8" s="5">
        <f>6621+948</f>
        <v>7569</v>
      </c>
    </row>
    <row r="9" spans="2:7" ht="12.75">
      <c r="B9" t="s">
        <v>30</v>
      </c>
      <c r="C9" s="5">
        <v>0</v>
      </c>
      <c r="D9" s="5">
        <f>4339+5578</f>
        <v>9917</v>
      </c>
      <c r="E9" s="5">
        <v>4075</v>
      </c>
      <c r="F9" s="5">
        <v>2147</v>
      </c>
      <c r="G9" s="5">
        <v>2704</v>
      </c>
    </row>
    <row r="10" spans="2:8" ht="12.75">
      <c r="B10" t="s">
        <v>12</v>
      </c>
      <c r="C10" s="5">
        <v>10850</v>
      </c>
      <c r="D10" s="5">
        <v>9995</v>
      </c>
      <c r="E10" s="5">
        <v>10738</v>
      </c>
      <c r="F10" s="5">
        <v>12556</v>
      </c>
      <c r="G10" s="5">
        <v>10080</v>
      </c>
      <c r="H10" s="5">
        <v>11567</v>
      </c>
    </row>
    <row r="12" spans="2:8" ht="12.75">
      <c r="B12" t="s">
        <v>9</v>
      </c>
      <c r="C12" s="5">
        <v>32100</v>
      </c>
      <c r="D12" s="5">
        <v>46750</v>
      </c>
      <c r="E12" s="5">
        <v>34320</v>
      </c>
      <c r="F12" s="5">
        <v>13755</v>
      </c>
      <c r="G12" s="5">
        <v>51770</v>
      </c>
      <c r="H12" s="5">
        <v>26165</v>
      </c>
    </row>
    <row r="13" spans="2:8" ht="12.75">
      <c r="B13" t="s">
        <v>28</v>
      </c>
      <c r="C13" s="5">
        <v>147111</v>
      </c>
      <c r="D13" s="5">
        <v>65971</v>
      </c>
      <c r="E13" s="5">
        <v>67626</v>
      </c>
      <c r="F13" s="5">
        <v>64250</v>
      </c>
      <c r="G13" s="5">
        <v>26952</v>
      </c>
      <c r="H13" s="5">
        <v>23501</v>
      </c>
    </row>
    <row r="14" spans="2:7" ht="12.75">
      <c r="B14" t="s">
        <v>32</v>
      </c>
      <c r="C14" s="5">
        <v>24837</v>
      </c>
      <c r="D14" s="5">
        <v>29757</v>
      </c>
      <c r="G14" s="5">
        <v>12462</v>
      </c>
    </row>
    <row r="15" spans="2:8" ht="12.75">
      <c r="B15" t="s">
        <v>10</v>
      </c>
      <c r="C15" s="5">
        <v>6370</v>
      </c>
      <c r="D15" s="5">
        <v>13547</v>
      </c>
      <c r="E15" s="5">
        <v>4125</v>
      </c>
      <c r="F15" s="5">
        <v>6690</v>
      </c>
      <c r="G15" s="5">
        <v>6690</v>
      </c>
      <c r="H15" s="5">
        <v>5975</v>
      </c>
    </row>
    <row r="16" spans="2:8" ht="12.75">
      <c r="B16" t="s">
        <v>18</v>
      </c>
      <c r="C16" s="6">
        <v>8152</v>
      </c>
      <c r="D16" s="6">
        <v>8779</v>
      </c>
      <c r="E16" s="6">
        <v>8646</v>
      </c>
      <c r="F16" s="6">
        <v>8607</v>
      </c>
      <c r="G16" s="6">
        <v>7498</v>
      </c>
      <c r="H16" s="6">
        <f>645+7485</f>
        <v>8130</v>
      </c>
    </row>
    <row r="17" spans="5:6" ht="12.75">
      <c r="E17" s="6"/>
      <c r="F17" s="6"/>
    </row>
    <row r="18" spans="2:5" ht="12.75">
      <c r="B18" t="s">
        <v>29</v>
      </c>
      <c r="C18" s="6">
        <v>8131</v>
      </c>
      <c r="D18" s="6">
        <v>8563</v>
      </c>
      <c r="E18" s="6">
        <v>6542</v>
      </c>
    </row>
    <row r="19" spans="2:8" ht="12.75">
      <c r="B19" t="s">
        <v>16</v>
      </c>
      <c r="C19" s="5">
        <v>4413</v>
      </c>
      <c r="D19" s="5">
        <v>4164</v>
      </c>
      <c r="E19" s="5">
        <v>5920</v>
      </c>
      <c r="F19" s="5">
        <v>7499</v>
      </c>
      <c r="G19" s="6">
        <v>4378</v>
      </c>
      <c r="H19" s="5">
        <f>2193+232</f>
        <v>2425</v>
      </c>
    </row>
    <row r="20" spans="2:8" ht="12.75">
      <c r="B20" t="s">
        <v>15</v>
      </c>
      <c r="C20" s="7">
        <v>3947</v>
      </c>
      <c r="D20" s="7">
        <v>7277</v>
      </c>
      <c r="E20" s="7">
        <v>4915</v>
      </c>
      <c r="F20" s="7">
        <v>5985</v>
      </c>
      <c r="G20" s="7">
        <v>5985</v>
      </c>
      <c r="H20" s="5">
        <v>5039</v>
      </c>
    </row>
    <row r="21" spans="2:8" ht="12.75">
      <c r="B21" t="s">
        <v>21</v>
      </c>
      <c r="C21" s="7"/>
      <c r="D21" s="7"/>
      <c r="E21" s="7"/>
      <c r="F21" s="7"/>
      <c r="G21" s="5">
        <v>26055</v>
      </c>
      <c r="H21" s="5">
        <v>6000</v>
      </c>
    </row>
    <row r="22" spans="2:8" ht="12.75">
      <c r="B22" t="s">
        <v>21</v>
      </c>
      <c r="F22" s="6">
        <v>3328</v>
      </c>
      <c r="G22" s="5">
        <f>1640+1463</f>
        <v>3103</v>
      </c>
      <c r="H22" s="5">
        <f>195+934+90+289+171+486+159+497+884+1852</f>
        <v>5557</v>
      </c>
    </row>
    <row r="23" spans="3:8" ht="12.75">
      <c r="C23" s="8"/>
      <c r="D23" s="8"/>
      <c r="E23" s="8"/>
      <c r="F23" s="9"/>
      <c r="G23" s="8"/>
      <c r="H23" s="8"/>
    </row>
    <row r="24" spans="2:8" ht="12.75">
      <c r="B24" s="4" t="s">
        <v>35</v>
      </c>
      <c r="C24" s="5">
        <f>SUM(C5:C22)</f>
        <v>405440</v>
      </c>
      <c r="D24" s="5">
        <f>SUM(D5:D22)</f>
        <v>348812</v>
      </c>
      <c r="E24" s="5">
        <f>SUM(E5:E22)</f>
        <v>291806</v>
      </c>
      <c r="F24" s="5">
        <f>SUM(F5:F23)</f>
        <v>263726</v>
      </c>
      <c r="G24" s="5">
        <f>SUM(G5:G23)</f>
        <v>294638</v>
      </c>
      <c r="H24" s="5">
        <f>SUM(H5:H23)</f>
        <v>226406</v>
      </c>
    </row>
    <row r="27" spans="2:8" ht="12.75">
      <c r="B27" t="s">
        <v>0</v>
      </c>
      <c r="C27" s="5">
        <v>210273</v>
      </c>
      <c r="D27" s="5">
        <v>221568</v>
      </c>
      <c r="E27" s="5">
        <v>140662</v>
      </c>
      <c r="F27" s="5">
        <f>157678+12612</f>
        <v>170290</v>
      </c>
      <c r="G27" s="5">
        <v>168771</v>
      </c>
      <c r="H27" s="5">
        <v>151308</v>
      </c>
    </row>
    <row r="28" spans="2:8" ht="12.75">
      <c r="B28" t="s">
        <v>4</v>
      </c>
      <c r="C28" s="5">
        <v>75853</v>
      </c>
      <c r="D28" s="5">
        <v>82307</v>
      </c>
      <c r="E28" s="5">
        <v>87972</v>
      </c>
      <c r="F28" s="5">
        <v>89440</v>
      </c>
      <c r="G28" s="5">
        <v>97994</v>
      </c>
      <c r="H28" s="5">
        <f>57723+33650</f>
        <v>91373</v>
      </c>
    </row>
    <row r="29" spans="2:8" ht="12.75">
      <c r="B29" t="s">
        <v>2</v>
      </c>
      <c r="C29" s="5">
        <v>9373</v>
      </c>
      <c r="D29" s="5">
        <v>18735</v>
      </c>
      <c r="E29" s="5">
        <v>13539</v>
      </c>
      <c r="F29" s="5">
        <v>9500</v>
      </c>
      <c r="G29" s="5">
        <v>9414</v>
      </c>
      <c r="H29" s="5">
        <v>13301</v>
      </c>
    </row>
    <row r="30" spans="2:8" ht="12.75">
      <c r="B30" t="s">
        <v>3</v>
      </c>
      <c r="C30" s="5">
        <v>1668</v>
      </c>
      <c r="D30" s="5">
        <v>6334</v>
      </c>
      <c r="E30" s="5">
        <v>16753</v>
      </c>
      <c r="F30" s="5">
        <v>14632</v>
      </c>
      <c r="G30" s="5">
        <v>7768</v>
      </c>
      <c r="H30" s="5">
        <v>3792</v>
      </c>
    </row>
    <row r="31" spans="2:8" ht="12.75">
      <c r="B31" t="s">
        <v>5</v>
      </c>
      <c r="C31" s="5">
        <v>5451</v>
      </c>
      <c r="D31" s="5">
        <v>2283</v>
      </c>
      <c r="E31" s="5">
        <v>15784</v>
      </c>
      <c r="F31" s="5">
        <v>15784</v>
      </c>
      <c r="G31" s="5">
        <v>13299</v>
      </c>
      <c r="H31" s="5">
        <v>4394</v>
      </c>
    </row>
    <row r="32" spans="2:8" ht="12.75">
      <c r="B32" t="s">
        <v>1</v>
      </c>
      <c r="C32" s="5">
        <v>5104</v>
      </c>
      <c r="D32" s="5">
        <v>4985</v>
      </c>
      <c r="E32" s="5">
        <v>8716</v>
      </c>
      <c r="F32" s="5">
        <v>3544</v>
      </c>
      <c r="G32" s="5">
        <v>3598</v>
      </c>
      <c r="H32" s="5">
        <v>4160</v>
      </c>
    </row>
    <row r="34" spans="2:8" ht="12.75">
      <c r="B34" t="s">
        <v>36</v>
      </c>
      <c r="C34" s="5">
        <v>0</v>
      </c>
      <c r="D34" s="5">
        <v>12313</v>
      </c>
      <c r="E34" s="5">
        <v>11633</v>
      </c>
      <c r="F34" s="5">
        <v>11752</v>
      </c>
      <c r="H34" s="5">
        <v>10802</v>
      </c>
    </row>
    <row r="35" ht="12.75">
      <c r="H35"/>
    </row>
    <row r="36" spans="3:8" ht="12.75">
      <c r="C36" s="8"/>
      <c r="D36" s="8"/>
      <c r="E36" s="8"/>
      <c r="F36" s="8"/>
      <c r="G36" s="8"/>
      <c r="H36" s="3"/>
    </row>
    <row r="37" spans="2:8" ht="12.75">
      <c r="B37" s="4" t="s">
        <v>34</v>
      </c>
      <c r="C37" s="5">
        <f aca="true" t="shared" si="0" ref="C37:H37">SUM(C27:C36)</f>
        <v>307722</v>
      </c>
      <c r="D37" s="5">
        <f t="shared" si="0"/>
        <v>348525</v>
      </c>
      <c r="E37" s="5">
        <f t="shared" si="0"/>
        <v>295059</v>
      </c>
      <c r="F37" s="5">
        <f t="shared" si="0"/>
        <v>314942</v>
      </c>
      <c r="G37" s="5">
        <f t="shared" si="0"/>
        <v>300844</v>
      </c>
      <c r="H37" s="5">
        <f t="shared" si="0"/>
        <v>279130</v>
      </c>
    </row>
  </sheetData>
  <sheetProtection/>
  <printOptions/>
  <pageMargins left="0.2" right="0.2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6.8515625" style="0" bestFit="1" customWidth="1"/>
    <col min="3" max="7" width="12.28125" style="5" bestFit="1" customWidth="1"/>
  </cols>
  <sheetData>
    <row r="2" spans="3:7" ht="12.75">
      <c r="C2" s="11">
        <v>2004</v>
      </c>
      <c r="D2" s="11">
        <v>2005</v>
      </c>
      <c r="E2" s="11">
        <v>2006</v>
      </c>
      <c r="F2" s="11">
        <v>2007</v>
      </c>
      <c r="G2" s="10">
        <v>2008</v>
      </c>
    </row>
    <row r="5" spans="2:7" ht="12.75">
      <c r="B5" t="s">
        <v>13</v>
      </c>
      <c r="C5" s="5">
        <v>86678</v>
      </c>
      <c r="D5" s="5">
        <v>93460</v>
      </c>
      <c r="E5" s="5">
        <v>87802</v>
      </c>
      <c r="F5" s="5">
        <v>91715</v>
      </c>
      <c r="G5" s="5">
        <v>92375</v>
      </c>
    </row>
    <row r="7" spans="2:7" ht="12.75">
      <c r="B7" t="s">
        <v>19</v>
      </c>
      <c r="C7" s="5">
        <v>37800</v>
      </c>
      <c r="D7" s="5">
        <v>34575</v>
      </c>
      <c r="E7" s="5">
        <v>41231</v>
      </c>
      <c r="F7" s="5">
        <v>43024</v>
      </c>
      <c r="G7" s="5">
        <v>41683</v>
      </c>
    </row>
    <row r="8" spans="2:7" ht="12.75">
      <c r="B8" t="s">
        <v>14</v>
      </c>
      <c r="C8" s="5">
        <f>6621+948</f>
        <v>7569</v>
      </c>
      <c r="D8" s="5">
        <v>8926</v>
      </c>
      <c r="E8" s="5">
        <v>9876</v>
      </c>
      <c r="F8" s="5">
        <v>10160</v>
      </c>
      <c r="G8" s="5">
        <v>10034</v>
      </c>
    </row>
    <row r="9" spans="2:7" ht="12.75">
      <c r="B9" t="s">
        <v>30</v>
      </c>
      <c r="D9" s="5">
        <v>2704</v>
      </c>
      <c r="E9" s="5">
        <v>2147</v>
      </c>
      <c r="F9" s="5">
        <v>4075</v>
      </c>
      <c r="G9" s="5">
        <f>4339+5578</f>
        <v>9917</v>
      </c>
    </row>
    <row r="10" spans="2:7" ht="12.75">
      <c r="B10" t="s">
        <v>12</v>
      </c>
      <c r="C10" s="5">
        <v>11567</v>
      </c>
      <c r="D10" s="5">
        <v>10080</v>
      </c>
      <c r="E10" s="5">
        <v>12556</v>
      </c>
      <c r="F10" s="5">
        <v>10738</v>
      </c>
      <c r="G10" s="5">
        <v>9995</v>
      </c>
    </row>
    <row r="12" spans="2:7" ht="12.75">
      <c r="B12" t="s">
        <v>9</v>
      </c>
      <c r="C12" s="5">
        <v>26165</v>
      </c>
      <c r="D12" s="5">
        <v>51770</v>
      </c>
      <c r="E12" s="5">
        <v>13755</v>
      </c>
      <c r="F12" s="5">
        <v>34320</v>
      </c>
      <c r="G12" s="5">
        <v>46750</v>
      </c>
    </row>
    <row r="13" spans="2:7" ht="12.75">
      <c r="B13" t="s">
        <v>28</v>
      </c>
      <c r="C13" s="5">
        <v>23501</v>
      </c>
      <c r="D13" s="5">
        <v>26952</v>
      </c>
      <c r="E13" s="5">
        <v>64250</v>
      </c>
      <c r="F13" s="5">
        <v>67626</v>
      </c>
      <c r="G13" s="5">
        <v>65971</v>
      </c>
    </row>
    <row r="14" spans="2:7" ht="12.75">
      <c r="B14" t="s">
        <v>32</v>
      </c>
      <c r="D14" s="5">
        <v>12462</v>
      </c>
      <c r="G14" s="5">
        <v>29757</v>
      </c>
    </row>
    <row r="15" spans="2:7" ht="12.75">
      <c r="B15" t="s">
        <v>10</v>
      </c>
      <c r="C15" s="5">
        <v>5975</v>
      </c>
      <c r="D15" s="5">
        <v>6690</v>
      </c>
      <c r="E15" s="5">
        <v>6690</v>
      </c>
      <c r="F15" s="5">
        <v>4125</v>
      </c>
      <c r="G15" s="5">
        <v>13547</v>
      </c>
    </row>
    <row r="16" spans="2:7" ht="12.75">
      <c r="B16" t="s">
        <v>18</v>
      </c>
      <c r="C16" s="6">
        <f>645+7485</f>
        <v>8130</v>
      </c>
      <c r="D16" s="6">
        <v>7498</v>
      </c>
      <c r="E16" s="6">
        <v>8607</v>
      </c>
      <c r="F16" s="6">
        <v>8646</v>
      </c>
      <c r="G16" s="6">
        <v>8779</v>
      </c>
    </row>
    <row r="17" spans="5:6" ht="12.75">
      <c r="E17" s="6"/>
      <c r="F17" s="6"/>
    </row>
    <row r="18" spans="2:7" ht="12.75">
      <c r="B18" t="s">
        <v>29</v>
      </c>
      <c r="F18" s="6">
        <v>6542</v>
      </c>
      <c r="G18" s="6">
        <v>8563</v>
      </c>
    </row>
    <row r="19" spans="2:7" ht="12.75">
      <c r="B19" t="s">
        <v>16</v>
      </c>
      <c r="C19" s="5">
        <f>2193+232</f>
        <v>2425</v>
      </c>
      <c r="D19" s="6">
        <v>4378</v>
      </c>
      <c r="E19" s="5">
        <v>7499</v>
      </c>
      <c r="F19" s="5">
        <v>5920</v>
      </c>
      <c r="G19" s="5">
        <v>4164</v>
      </c>
    </row>
    <row r="20" spans="2:7" ht="12.75">
      <c r="B20" t="s">
        <v>15</v>
      </c>
      <c r="C20" s="5">
        <v>5039</v>
      </c>
      <c r="D20" s="7">
        <v>5985</v>
      </c>
      <c r="E20" s="7">
        <v>5985</v>
      </c>
      <c r="F20" s="7">
        <v>4915</v>
      </c>
      <c r="G20" s="7">
        <v>7277</v>
      </c>
    </row>
    <row r="21" spans="2:7" ht="12.75">
      <c r="B21" t="s">
        <v>21</v>
      </c>
      <c r="C21" s="5">
        <v>6000</v>
      </c>
      <c r="D21" s="5">
        <v>26055</v>
      </c>
      <c r="E21" s="7"/>
      <c r="F21" s="7"/>
      <c r="G21" s="7"/>
    </row>
    <row r="22" spans="2:5" ht="12.75">
      <c r="B22" t="s">
        <v>21</v>
      </c>
      <c r="C22" s="5">
        <f>195+934+90+289+171+486+159+497+884+1852</f>
        <v>5557</v>
      </c>
      <c r="D22" s="5">
        <f>1640+1463</f>
        <v>3103</v>
      </c>
      <c r="E22" s="6">
        <v>3328</v>
      </c>
    </row>
    <row r="23" spans="3:7" ht="12.75">
      <c r="C23" s="8"/>
      <c r="D23" s="8"/>
      <c r="E23" s="9"/>
      <c r="F23" s="8"/>
      <c r="G23" s="8"/>
    </row>
    <row r="24" spans="2:7" ht="12.75">
      <c r="B24" s="4" t="s">
        <v>35</v>
      </c>
      <c r="C24" s="5">
        <f>SUM(C5:C23)</f>
        <v>226406</v>
      </c>
      <c r="D24" s="5">
        <f>SUM(D5:D23)</f>
        <v>294638</v>
      </c>
      <c r="E24" s="5">
        <f>SUM(E5:E23)</f>
        <v>263726</v>
      </c>
      <c r="F24" s="5">
        <f>SUM(F5:F22)</f>
        <v>291806</v>
      </c>
      <c r="G24" s="5">
        <f>SUM(G5:G22)</f>
        <v>348812</v>
      </c>
    </row>
    <row r="27" spans="2:7" ht="12.75">
      <c r="B27" t="s">
        <v>0</v>
      </c>
      <c r="C27" s="5">
        <v>151308</v>
      </c>
      <c r="D27" s="5">
        <v>168771</v>
      </c>
      <c r="E27" s="5">
        <f>157678+12612</f>
        <v>170290</v>
      </c>
      <c r="F27" s="5">
        <v>140662</v>
      </c>
      <c r="G27" s="5">
        <v>221568</v>
      </c>
    </row>
    <row r="28" spans="2:7" ht="12.75">
      <c r="B28" t="s">
        <v>4</v>
      </c>
      <c r="C28" s="5">
        <f>57723+33650</f>
        <v>91373</v>
      </c>
      <c r="D28" s="5">
        <v>97994</v>
      </c>
      <c r="E28" s="5">
        <v>89440</v>
      </c>
      <c r="F28" s="5">
        <v>87972</v>
      </c>
      <c r="G28" s="5">
        <v>82307</v>
      </c>
    </row>
    <row r="29" spans="2:7" ht="12.75">
      <c r="B29" t="s">
        <v>2</v>
      </c>
      <c r="C29" s="5">
        <v>13301</v>
      </c>
      <c r="D29" s="5">
        <v>9414</v>
      </c>
      <c r="E29" s="5">
        <v>9500</v>
      </c>
      <c r="F29" s="5">
        <v>13539</v>
      </c>
      <c r="G29" s="5">
        <v>18735</v>
      </c>
    </row>
    <row r="30" spans="2:7" ht="12.75">
      <c r="B30" t="s">
        <v>3</v>
      </c>
      <c r="C30" s="5">
        <v>3792</v>
      </c>
      <c r="D30" s="5">
        <v>7768</v>
      </c>
      <c r="E30" s="5">
        <v>14632</v>
      </c>
      <c r="F30" s="5">
        <v>16753</v>
      </c>
      <c r="G30" s="5">
        <v>6334</v>
      </c>
    </row>
    <row r="31" spans="2:7" ht="12.75">
      <c r="B31" t="s">
        <v>5</v>
      </c>
      <c r="C31" s="5">
        <v>4394</v>
      </c>
      <c r="D31" s="5">
        <v>13299</v>
      </c>
      <c r="E31" s="5">
        <v>15784</v>
      </c>
      <c r="F31" s="5">
        <v>15784</v>
      </c>
      <c r="G31" s="5">
        <v>2283</v>
      </c>
    </row>
    <row r="32" spans="2:7" ht="12.75">
      <c r="B32" t="s">
        <v>1</v>
      </c>
      <c r="C32" s="5">
        <v>4160</v>
      </c>
      <c r="D32" s="5">
        <v>3598</v>
      </c>
      <c r="E32" s="5">
        <v>3544</v>
      </c>
      <c r="F32" s="5">
        <v>8716</v>
      </c>
      <c r="G32" s="5">
        <v>4985</v>
      </c>
    </row>
    <row r="34" spans="2:7" ht="12.75">
      <c r="B34" t="s">
        <v>36</v>
      </c>
      <c r="C34" s="5">
        <v>10802</v>
      </c>
      <c r="E34" s="5">
        <v>11752</v>
      </c>
      <c r="F34" s="5">
        <v>11633</v>
      </c>
      <c r="G34" s="5">
        <v>12313</v>
      </c>
    </row>
    <row r="35" ht="12.75">
      <c r="C35"/>
    </row>
    <row r="36" spans="3:7" ht="12.75">
      <c r="C36" s="3"/>
      <c r="D36" s="8"/>
      <c r="E36" s="8"/>
      <c r="F36" s="8"/>
      <c r="G36" s="8"/>
    </row>
    <row r="37" spans="2:7" ht="12.75">
      <c r="B37" s="4" t="s">
        <v>34</v>
      </c>
      <c r="C37" s="5">
        <f>SUM(C27:C36)</f>
        <v>279130</v>
      </c>
      <c r="D37" s="5">
        <f>SUM(D27:D36)</f>
        <v>300844</v>
      </c>
      <c r="E37" s="5">
        <f>SUM(E27:E36)</f>
        <v>314942</v>
      </c>
      <c r="F37" s="5">
        <f>SUM(F27:F36)</f>
        <v>295059</v>
      </c>
      <c r="G37" s="5">
        <f>SUM(G27:G36)</f>
        <v>348525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6:C16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2" max="2" width="40.28125" style="0" customWidth="1"/>
    <col min="3" max="3" width="13.7109375" style="0" bestFit="1" customWidth="1"/>
  </cols>
  <sheetData>
    <row r="6" spans="2:3" ht="15">
      <c r="B6" s="14" t="s">
        <v>0</v>
      </c>
      <c r="C6" s="15">
        <v>210273</v>
      </c>
    </row>
    <row r="7" spans="2:3" ht="15">
      <c r="B7" s="14" t="s">
        <v>4</v>
      </c>
      <c r="C7" s="15">
        <v>75853</v>
      </c>
    </row>
    <row r="8" spans="2:3" ht="15">
      <c r="B8" s="14" t="s">
        <v>2</v>
      </c>
      <c r="C8" s="15">
        <v>9373</v>
      </c>
    </row>
    <row r="9" spans="2:3" ht="15">
      <c r="B9" s="14" t="s">
        <v>38</v>
      </c>
      <c r="C9" s="15">
        <v>5104</v>
      </c>
    </row>
    <row r="10" spans="2:3" ht="15">
      <c r="B10" s="14" t="s">
        <v>39</v>
      </c>
      <c r="C10" s="15">
        <v>5065</v>
      </c>
    </row>
    <row r="11" spans="2:3" ht="15">
      <c r="B11" s="14" t="s">
        <v>3</v>
      </c>
      <c r="C11" s="15">
        <v>1668</v>
      </c>
    </row>
    <row r="12" spans="2:3" ht="15">
      <c r="B12" s="14" t="s">
        <v>40</v>
      </c>
      <c r="C12" s="15">
        <v>386</v>
      </c>
    </row>
    <row r="16" ht="12.75">
      <c r="C1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C23"/>
  <sheetViews>
    <sheetView tabSelected="1" zoomScale="60" zoomScaleNormal="60" zoomScalePageLayoutView="0" workbookViewId="0" topLeftCell="A1">
      <selection activeCell="B1" sqref="B1"/>
    </sheetView>
  </sheetViews>
  <sheetFormatPr defaultColWidth="9.140625" defaultRowHeight="12.75"/>
  <cols>
    <col min="2" max="2" width="39.140625" style="0" customWidth="1"/>
    <col min="3" max="3" width="12.421875" style="0" bestFit="1" customWidth="1"/>
  </cols>
  <sheetData>
    <row r="6" spans="2:3" ht="18">
      <c r="B6" s="16" t="s">
        <v>28</v>
      </c>
      <c r="C6" s="17">
        <f>141780+16237-13558-2164</f>
        <v>142295</v>
      </c>
    </row>
    <row r="7" spans="2:3" ht="18">
      <c r="B7" s="16" t="s">
        <v>13</v>
      </c>
      <c r="C7" s="17">
        <v>97935</v>
      </c>
    </row>
    <row r="8" spans="2:3" ht="18">
      <c r="B8" s="16" t="s">
        <v>19</v>
      </c>
      <c r="C8" s="17">
        <v>50738</v>
      </c>
    </row>
    <row r="9" spans="2:3" ht="18">
      <c r="B9" s="16" t="s">
        <v>9</v>
      </c>
      <c r="C9" s="17">
        <v>32100</v>
      </c>
    </row>
    <row r="10" spans="2:3" ht="18">
      <c r="B10" s="16" t="s">
        <v>32</v>
      </c>
      <c r="C10" s="17">
        <f>11279+13558</f>
        <v>24837</v>
      </c>
    </row>
    <row r="11" spans="2:3" ht="18">
      <c r="B11" s="16" t="s">
        <v>14</v>
      </c>
      <c r="C11" s="17">
        <v>11095</v>
      </c>
    </row>
    <row r="12" spans="2:3" ht="18">
      <c r="B12" s="16" t="s">
        <v>12</v>
      </c>
      <c r="C12" s="17">
        <v>10850</v>
      </c>
    </row>
    <row r="13" spans="2:3" ht="18">
      <c r="B13" s="16" t="s">
        <v>18</v>
      </c>
      <c r="C13" s="18">
        <v>8150</v>
      </c>
    </row>
    <row r="14" spans="2:3" ht="18">
      <c r="B14" s="16" t="s">
        <v>29</v>
      </c>
      <c r="C14" s="18">
        <v>8131</v>
      </c>
    </row>
    <row r="15" spans="2:3" ht="18">
      <c r="B15" s="16" t="s">
        <v>10</v>
      </c>
      <c r="C15" s="17">
        <f>4206+2164</f>
        <v>6370</v>
      </c>
    </row>
    <row r="16" spans="2:3" ht="18">
      <c r="B16" s="16" t="s">
        <v>15</v>
      </c>
      <c r="C16" s="19">
        <v>5360</v>
      </c>
    </row>
    <row r="17" spans="2:3" ht="18">
      <c r="B17" s="16" t="s">
        <v>16</v>
      </c>
      <c r="C17" s="17">
        <v>4412</v>
      </c>
    </row>
    <row r="18" spans="2:3" ht="18">
      <c r="B18" s="16" t="s">
        <v>30</v>
      </c>
      <c r="C18" s="17">
        <f>19403-16237</f>
        <v>3166</v>
      </c>
    </row>
    <row r="19" ht="12.75">
      <c r="C19" s="2"/>
    </row>
    <row r="20" ht="12.75">
      <c r="C20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16"/>
  <sheetViews>
    <sheetView zoomScale="70" zoomScaleNormal="70" zoomScalePageLayoutView="0" workbookViewId="0" topLeftCell="A1">
      <selection activeCell="B6" sqref="B6:C11"/>
    </sheetView>
  </sheetViews>
  <sheetFormatPr defaultColWidth="9.140625" defaultRowHeight="12.75"/>
  <cols>
    <col min="2" max="2" width="33.7109375" style="0" customWidth="1"/>
  </cols>
  <sheetData>
    <row r="6" spans="2:3" ht="12.75">
      <c r="B6" t="s">
        <v>0</v>
      </c>
      <c r="C6">
        <v>168771</v>
      </c>
    </row>
    <row r="7" spans="2:3" ht="12.75">
      <c r="B7" t="s">
        <v>4</v>
      </c>
      <c r="C7">
        <v>97994</v>
      </c>
    </row>
    <row r="8" spans="2:3" ht="12.75">
      <c r="B8" t="s">
        <v>5</v>
      </c>
      <c r="C8">
        <v>13299</v>
      </c>
    </row>
    <row r="9" spans="2:3" ht="12.75">
      <c r="B9" t="s">
        <v>2</v>
      </c>
      <c r="C9">
        <v>9414</v>
      </c>
    </row>
    <row r="10" spans="2:3" ht="12.75">
      <c r="B10" t="s">
        <v>3</v>
      </c>
      <c r="C10">
        <v>7768</v>
      </c>
    </row>
    <row r="11" spans="2:3" ht="12.75">
      <c r="B11" t="s">
        <v>1</v>
      </c>
      <c r="C11">
        <v>3598</v>
      </c>
    </row>
    <row r="16" ht="12.75">
      <c r="C1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16"/>
  <sheetViews>
    <sheetView zoomScale="70" zoomScaleNormal="70" zoomScalePageLayoutView="0" workbookViewId="0" topLeftCell="A1">
      <selection activeCell="B6" sqref="B6:C12"/>
    </sheetView>
  </sheetViews>
  <sheetFormatPr defaultColWidth="9.140625" defaultRowHeight="12.75"/>
  <cols>
    <col min="2" max="2" width="40.28125" style="0" customWidth="1"/>
  </cols>
  <sheetData>
    <row r="6" spans="2:3" ht="12.75">
      <c r="B6" t="s">
        <v>0</v>
      </c>
      <c r="C6">
        <f>157678+12612</f>
        <v>170290</v>
      </c>
    </row>
    <row r="7" spans="2:3" ht="12.75">
      <c r="B7" t="s">
        <v>4</v>
      </c>
      <c r="C7">
        <v>89440</v>
      </c>
    </row>
    <row r="8" spans="2:3" ht="12.75">
      <c r="B8" t="s">
        <v>5</v>
      </c>
      <c r="C8">
        <v>15784</v>
      </c>
    </row>
    <row r="9" spans="2:3" ht="12.75">
      <c r="B9" t="s">
        <v>3</v>
      </c>
      <c r="C9">
        <v>14632</v>
      </c>
    </row>
    <row r="10" spans="2:3" ht="12.75">
      <c r="B10" t="s">
        <v>22</v>
      </c>
      <c r="C10">
        <v>11752</v>
      </c>
    </row>
    <row r="11" spans="2:3" ht="12.75">
      <c r="B11" t="s">
        <v>2</v>
      </c>
      <c r="C11">
        <v>9500</v>
      </c>
    </row>
    <row r="12" spans="2:3" ht="12.75">
      <c r="B12" t="s">
        <v>1</v>
      </c>
      <c r="C12">
        <v>3544</v>
      </c>
    </row>
    <row r="16" ht="12.75">
      <c r="C1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C16"/>
  <sheetViews>
    <sheetView zoomScale="70" zoomScaleNormal="70" zoomScalePageLayoutView="0" workbookViewId="0" topLeftCell="A1">
      <selection activeCell="B6" sqref="B6:C12"/>
    </sheetView>
  </sheetViews>
  <sheetFormatPr defaultColWidth="9.140625" defaultRowHeight="12.75"/>
  <cols>
    <col min="2" max="2" width="40.28125" style="0" customWidth="1"/>
  </cols>
  <sheetData>
    <row r="6" spans="2:3" ht="12.75">
      <c r="B6" t="s">
        <v>0</v>
      </c>
      <c r="C6">
        <v>140662</v>
      </c>
    </row>
    <row r="7" spans="2:3" ht="12.75">
      <c r="B7" t="s">
        <v>4</v>
      </c>
      <c r="C7">
        <v>87972</v>
      </c>
    </row>
    <row r="8" spans="2:3" ht="12.75">
      <c r="B8" t="s">
        <v>3</v>
      </c>
      <c r="C8">
        <v>16753</v>
      </c>
    </row>
    <row r="9" spans="2:3" ht="12.75">
      <c r="B9" t="s">
        <v>5</v>
      </c>
      <c r="C9">
        <v>15784</v>
      </c>
    </row>
    <row r="10" spans="2:3" ht="12.75">
      <c r="B10" t="s">
        <v>2</v>
      </c>
      <c r="C10">
        <v>13539</v>
      </c>
    </row>
    <row r="11" spans="2:3" ht="12.75">
      <c r="B11" t="s">
        <v>22</v>
      </c>
      <c r="C11">
        <v>11633</v>
      </c>
    </row>
    <row r="12" spans="2:3" ht="12.75">
      <c r="B12" t="s">
        <v>1</v>
      </c>
      <c r="C12">
        <v>8716</v>
      </c>
    </row>
    <row r="16" ht="12.75">
      <c r="C16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C16"/>
  <sheetViews>
    <sheetView zoomScale="70" zoomScaleNormal="70" zoomScalePageLayoutView="0" workbookViewId="0" topLeftCell="A1">
      <selection activeCell="B34" sqref="B34"/>
    </sheetView>
  </sheetViews>
  <sheetFormatPr defaultColWidth="9.140625" defaultRowHeight="12.75"/>
  <cols>
    <col min="2" max="2" width="40.28125" style="0" customWidth="1"/>
  </cols>
  <sheetData>
    <row r="6" spans="2:3" ht="12.75">
      <c r="B6" t="s">
        <v>0</v>
      </c>
      <c r="C6">
        <v>221568</v>
      </c>
    </row>
    <row r="7" spans="2:3" ht="12.75">
      <c r="B7" t="s">
        <v>4</v>
      </c>
      <c r="C7">
        <v>82307</v>
      </c>
    </row>
    <row r="8" spans="2:3" ht="12.75">
      <c r="B8" t="s">
        <v>2</v>
      </c>
      <c r="C8">
        <v>18735</v>
      </c>
    </row>
    <row r="9" spans="2:3" ht="12.75">
      <c r="B9" t="s">
        <v>31</v>
      </c>
      <c r="C9">
        <v>12313</v>
      </c>
    </row>
    <row r="10" spans="2:3" ht="12.75">
      <c r="B10" t="s">
        <v>3</v>
      </c>
      <c r="C10">
        <v>6334</v>
      </c>
    </row>
    <row r="11" spans="2:3" ht="12.75">
      <c r="B11" t="s">
        <v>1</v>
      </c>
      <c r="C11">
        <v>4985</v>
      </c>
    </row>
    <row r="12" spans="2:3" ht="12.75">
      <c r="B12" t="s">
        <v>5</v>
      </c>
      <c r="C12">
        <v>2283</v>
      </c>
    </row>
    <row r="16" ht="12.75">
      <c r="C16" s="1"/>
    </row>
  </sheetData>
  <sheetProtection/>
  <printOptions/>
  <pageMargins left="0.7" right="0.7" top="0.75" bottom="0.75" header="0.3" footer="0.3"/>
  <pageSetup fitToHeight="1" fitToWidth="1" orientation="landscape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C24"/>
  <sheetViews>
    <sheetView zoomScale="70" zoomScaleNormal="70" zoomScalePageLayoutView="0" workbookViewId="0" topLeftCell="A1">
      <selection activeCell="B6" sqref="B6:C19"/>
    </sheetView>
  </sheetViews>
  <sheetFormatPr defaultColWidth="9.140625" defaultRowHeight="12.75"/>
  <cols>
    <col min="2" max="2" width="22.421875" style="0" customWidth="1"/>
  </cols>
  <sheetData>
    <row r="6" spans="2:3" ht="12.75">
      <c r="B6" t="s">
        <v>13</v>
      </c>
      <c r="C6">
        <v>86678</v>
      </c>
    </row>
    <row r="7" spans="2:3" ht="12.75">
      <c r="B7" t="s">
        <v>19</v>
      </c>
      <c r="C7">
        <v>37800</v>
      </c>
    </row>
    <row r="8" spans="2:3" ht="12.75">
      <c r="B8" t="s">
        <v>9</v>
      </c>
      <c r="C8">
        <v>26165</v>
      </c>
    </row>
    <row r="9" spans="2:3" ht="12.75">
      <c r="B9" t="s">
        <v>6</v>
      </c>
      <c r="C9">
        <v>23501</v>
      </c>
    </row>
    <row r="10" spans="2:3" ht="12.75">
      <c r="B10" t="s">
        <v>12</v>
      </c>
      <c r="C10">
        <v>11567</v>
      </c>
    </row>
    <row r="11" spans="2:3" ht="12.75">
      <c r="B11" t="s">
        <v>18</v>
      </c>
      <c r="C11" s="2">
        <f>645+7485</f>
        <v>8130</v>
      </c>
    </row>
    <row r="12" spans="2:3" ht="12.75">
      <c r="B12" t="s">
        <v>14</v>
      </c>
      <c r="C12">
        <f>6621+948</f>
        <v>7569</v>
      </c>
    </row>
    <row r="13" spans="2:3" ht="12.75">
      <c r="B13" t="s">
        <v>24</v>
      </c>
      <c r="C13">
        <v>6000</v>
      </c>
    </row>
    <row r="14" spans="2:3" ht="12.75">
      <c r="B14" t="s">
        <v>10</v>
      </c>
      <c r="C14">
        <v>5975</v>
      </c>
    </row>
    <row r="15" spans="2:3" ht="12.75">
      <c r="B15" t="s">
        <v>27</v>
      </c>
      <c r="C15">
        <v>5039</v>
      </c>
    </row>
    <row r="16" spans="2:3" ht="12.75">
      <c r="B16" t="s">
        <v>21</v>
      </c>
      <c r="C16">
        <f>195+934+90+289+171+486+159+497+884</f>
        <v>3705</v>
      </c>
    </row>
    <row r="17" spans="2:3" ht="12.75">
      <c r="B17" t="s">
        <v>25</v>
      </c>
      <c r="C17">
        <f>2193+232</f>
        <v>2425</v>
      </c>
    </row>
    <row r="18" spans="2:3" ht="12.75">
      <c r="B18" t="s">
        <v>26</v>
      </c>
      <c r="C18">
        <v>1852</v>
      </c>
    </row>
    <row r="20" ht="12.75">
      <c r="C20" s="1"/>
    </row>
    <row r="21" ht="12.75">
      <c r="C21" s="2"/>
    </row>
    <row r="24" ht="12.75">
      <c r="C24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C21"/>
  <sheetViews>
    <sheetView zoomScale="70" zoomScaleNormal="70" zoomScalePageLayoutView="0" workbookViewId="0" topLeftCell="A6">
      <selection activeCell="B6" sqref="B6:C21"/>
    </sheetView>
  </sheetViews>
  <sheetFormatPr defaultColWidth="9.140625" defaultRowHeight="12.75"/>
  <cols>
    <col min="2" max="2" width="22.421875" style="0" customWidth="1"/>
  </cols>
  <sheetData>
    <row r="6" spans="2:3" ht="12.75">
      <c r="B6" t="s">
        <v>13</v>
      </c>
      <c r="C6">
        <v>93460</v>
      </c>
    </row>
    <row r="7" spans="2:3" ht="12.75">
      <c r="B7" t="s">
        <v>9</v>
      </c>
      <c r="C7">
        <v>51770</v>
      </c>
    </row>
    <row r="8" spans="2:3" ht="12.75">
      <c r="B8" t="s">
        <v>19</v>
      </c>
      <c r="C8">
        <v>34575</v>
      </c>
    </row>
    <row r="9" spans="2:3" ht="12.75">
      <c r="B9" t="s">
        <v>6</v>
      </c>
      <c r="C9">
        <v>26952</v>
      </c>
    </row>
    <row r="10" spans="2:3" ht="12.75">
      <c r="B10" t="s">
        <v>8</v>
      </c>
      <c r="C10">
        <v>12462</v>
      </c>
    </row>
    <row r="11" spans="2:3" ht="12.75">
      <c r="B11" t="s">
        <v>12</v>
      </c>
      <c r="C11">
        <v>10080</v>
      </c>
    </row>
    <row r="12" spans="2:3" ht="12.75">
      <c r="B12" t="s">
        <v>14</v>
      </c>
      <c r="C12">
        <v>8926</v>
      </c>
    </row>
    <row r="13" spans="2:3" ht="12.75">
      <c r="B13" t="s">
        <v>18</v>
      </c>
      <c r="C13" s="2">
        <v>7498</v>
      </c>
    </row>
    <row r="14" spans="2:3" ht="12.75">
      <c r="B14" t="s">
        <v>10</v>
      </c>
      <c r="C14">
        <v>6690</v>
      </c>
    </row>
    <row r="15" spans="2:3" ht="12.75">
      <c r="B15" t="s">
        <v>20</v>
      </c>
      <c r="C15">
        <v>26055</v>
      </c>
    </row>
    <row r="17" spans="2:3" ht="12.75">
      <c r="B17" t="s">
        <v>15</v>
      </c>
      <c r="C17" s="1">
        <v>5985</v>
      </c>
    </row>
    <row r="18" spans="2:3" ht="12.75">
      <c r="B18" t="s">
        <v>16</v>
      </c>
      <c r="C18" s="2">
        <v>4378</v>
      </c>
    </row>
    <row r="19" spans="2:3" ht="12.75">
      <c r="B19" t="s">
        <v>11</v>
      </c>
      <c r="C19">
        <v>2704</v>
      </c>
    </row>
    <row r="20" spans="2:3" ht="12.75">
      <c r="B20" t="s">
        <v>7</v>
      </c>
      <c r="C20">
        <v>1640</v>
      </c>
    </row>
    <row r="21" spans="2:3" ht="12.75">
      <c r="B21" t="s">
        <v>17</v>
      </c>
      <c r="C21" s="2">
        <v>1463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C21"/>
  <sheetViews>
    <sheetView zoomScale="70" zoomScaleNormal="70" zoomScalePageLayoutView="0" workbookViewId="0" topLeftCell="A1">
      <selection activeCell="B6" sqref="B6:C17"/>
    </sheetView>
  </sheetViews>
  <sheetFormatPr defaultColWidth="9.140625" defaultRowHeight="12.75"/>
  <cols>
    <col min="2" max="2" width="24.57421875" style="0" customWidth="1"/>
  </cols>
  <sheetData>
    <row r="6" spans="2:3" ht="12.75">
      <c r="B6" t="s">
        <v>13</v>
      </c>
      <c r="C6">
        <v>87802</v>
      </c>
    </row>
    <row r="7" spans="2:3" ht="12.75">
      <c r="B7" t="s">
        <v>6</v>
      </c>
      <c r="C7">
        <v>64250</v>
      </c>
    </row>
    <row r="8" spans="2:3" ht="12.75">
      <c r="B8" t="s">
        <v>19</v>
      </c>
      <c r="C8">
        <v>41231</v>
      </c>
    </row>
    <row r="9" spans="2:3" ht="12.75">
      <c r="B9" t="s">
        <v>9</v>
      </c>
      <c r="C9">
        <v>13755</v>
      </c>
    </row>
    <row r="10" spans="2:3" ht="12.75">
      <c r="B10" t="s">
        <v>12</v>
      </c>
      <c r="C10">
        <v>12556</v>
      </c>
    </row>
    <row r="11" spans="2:3" ht="12.75">
      <c r="B11" t="s">
        <v>14</v>
      </c>
      <c r="C11">
        <v>9876</v>
      </c>
    </row>
    <row r="12" spans="2:3" ht="12.75">
      <c r="B12" t="s">
        <v>18</v>
      </c>
      <c r="C12" s="2">
        <v>8607</v>
      </c>
    </row>
    <row r="13" spans="2:3" ht="12.75">
      <c r="B13" t="s">
        <v>16</v>
      </c>
      <c r="C13">
        <v>7499</v>
      </c>
    </row>
    <row r="14" spans="2:3" ht="12.75">
      <c r="B14" t="s">
        <v>10</v>
      </c>
      <c r="C14">
        <v>6690</v>
      </c>
    </row>
    <row r="15" spans="2:3" ht="12.75">
      <c r="B15" t="s">
        <v>15</v>
      </c>
      <c r="C15" s="1">
        <v>5985</v>
      </c>
    </row>
    <row r="16" spans="2:3" ht="12.75">
      <c r="B16" t="s">
        <v>11</v>
      </c>
      <c r="C16">
        <v>2147</v>
      </c>
    </row>
    <row r="17" spans="2:3" ht="12.75">
      <c r="B17" t="s">
        <v>21</v>
      </c>
      <c r="C17" s="2">
        <v>3328</v>
      </c>
    </row>
    <row r="18" ht="12.75">
      <c r="C18" s="2"/>
    </row>
    <row r="21" ht="12.75">
      <c r="C21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C22"/>
  <sheetViews>
    <sheetView zoomScale="70" zoomScaleNormal="70" zoomScalePageLayoutView="0" workbookViewId="0" topLeftCell="A1">
      <selection activeCell="B6" sqref="B6:C17"/>
    </sheetView>
  </sheetViews>
  <sheetFormatPr defaultColWidth="9.140625" defaultRowHeight="12.75"/>
  <cols>
    <col min="2" max="2" width="24.57421875" style="0" customWidth="1"/>
  </cols>
  <sheetData>
    <row r="6" spans="2:3" ht="12.75">
      <c r="B6" t="s">
        <v>13</v>
      </c>
      <c r="C6">
        <v>91715</v>
      </c>
    </row>
    <row r="7" spans="2:3" ht="12.75">
      <c r="B7" t="s">
        <v>28</v>
      </c>
      <c r="C7">
        <v>67626</v>
      </c>
    </row>
    <row r="8" spans="2:3" ht="12.75">
      <c r="B8" t="s">
        <v>19</v>
      </c>
      <c r="C8">
        <v>43024</v>
      </c>
    </row>
    <row r="9" spans="2:3" ht="12.75">
      <c r="B9" t="s">
        <v>9</v>
      </c>
      <c r="C9">
        <v>34320</v>
      </c>
    </row>
    <row r="10" spans="2:3" ht="12.75">
      <c r="B10" t="s">
        <v>12</v>
      </c>
      <c r="C10">
        <v>10738</v>
      </c>
    </row>
    <row r="11" spans="2:3" ht="12.75">
      <c r="B11" t="s">
        <v>14</v>
      </c>
      <c r="C11">
        <v>10160</v>
      </c>
    </row>
    <row r="12" spans="2:3" ht="12.75">
      <c r="B12" t="s">
        <v>18</v>
      </c>
      <c r="C12" s="2">
        <v>8646</v>
      </c>
    </row>
    <row r="13" spans="2:3" ht="12.75">
      <c r="B13" t="s">
        <v>29</v>
      </c>
      <c r="C13" s="2">
        <v>6542</v>
      </c>
    </row>
    <row r="14" spans="2:3" ht="12.75">
      <c r="B14" t="s">
        <v>16</v>
      </c>
      <c r="C14">
        <v>5920</v>
      </c>
    </row>
    <row r="15" spans="2:3" ht="12.75">
      <c r="B15" t="s">
        <v>15</v>
      </c>
      <c r="C15" s="1">
        <v>4915</v>
      </c>
    </row>
    <row r="16" spans="2:3" ht="12.75">
      <c r="B16" t="s">
        <v>10</v>
      </c>
      <c r="C16">
        <v>4125</v>
      </c>
    </row>
    <row r="17" spans="2:3" ht="12.75">
      <c r="B17" t="s">
        <v>30</v>
      </c>
      <c r="C17">
        <v>4075</v>
      </c>
    </row>
    <row r="18" ht="12.75">
      <c r="C18" s="2"/>
    </row>
    <row r="19" ht="12.75">
      <c r="C19" s="2"/>
    </row>
    <row r="22" ht="12.75">
      <c r="C22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Bruno</dc:creator>
  <cp:keywords/>
  <dc:description/>
  <cp:lastModifiedBy>Terry O'Brien</cp:lastModifiedBy>
  <cp:lastPrinted>2010-02-16T19:59:45Z</cp:lastPrinted>
  <dcterms:created xsi:type="dcterms:W3CDTF">2006-02-25T11:27:29Z</dcterms:created>
  <dcterms:modified xsi:type="dcterms:W3CDTF">2010-09-27T19:57:05Z</dcterms:modified>
  <cp:category/>
  <cp:version/>
  <cp:contentType/>
  <cp:contentStatus/>
</cp:coreProperties>
</file>